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4519"/>
</workbook>
</file>

<file path=xl/sharedStrings.xml><?xml version="1.0" encoding="utf-8"?>
<sst xmlns="http://schemas.openxmlformats.org/spreadsheetml/2006/main" count="493" uniqueCount="413">
  <si>
    <t>SVEUKUPNO RASHODI I IZDATCI</t>
  </si>
  <si>
    <t>BROJ KONTA</t>
  </si>
  <si>
    <t>VRSTA RASHODA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</si>
  <si>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</si>
  <si>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</si>
  <si>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</si>
  <si>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</si>
  <si>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</si>
  <si>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Plaće</t>
  </si>
  <si>
    <t>Bruto plaće</t>
  </si>
  <si>
    <t>Ostali rashodi za zaposlene</t>
  </si>
  <si>
    <t>Darovi djeci</t>
  </si>
  <si>
    <t>Regres i božićnica</t>
  </si>
  <si>
    <t>Jubilarna nagrada</t>
  </si>
  <si>
    <t>Doprinosi na plaće</t>
  </si>
  <si>
    <t>Doprinos za zdravstveno osiguranje i ozljede</t>
  </si>
  <si>
    <t>Doprinos za zapošljavanje</t>
  </si>
  <si>
    <t>Naknade troškova zaposlenima</t>
  </si>
  <si>
    <t>Službena putovanja</t>
  </si>
  <si>
    <t>Troškovi prijevoza na i s posla</t>
  </si>
  <si>
    <t>Seminari, savjetovanja i simpoziji</t>
  </si>
  <si>
    <t>Rashodi za materijal i energiju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</si>
  <si>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</si>
  <si>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</si>
  <si>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</si>
  <si>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</si>
  <si>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</si>
  <si>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</si>
  <si>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</si>
  <si>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</si>
  <si>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</si>
  <si>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</si>
  <si>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</si>
  <si>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Rashodi za usluge</t>
  </si>
  <si>
    <t>Troškovi telefona i telefaksa</t>
  </si>
  <si>
    <t>Poštarina</t>
  </si>
  <si>
    <t>Tekuće održavanje uredske opreme</t>
  </si>
  <si>
    <t>Izdaci za tekuće održavanje službenih vozila</t>
  </si>
  <si>
    <t>Ostale usluge tekućeg i investiciskog održavanja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</si>
  <si>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</si>
  <si>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</si>
  <si>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</si>
  <si>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</si>
  <si>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</si>
  <si>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</si>
  <si>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Računalne usluge</t>
  </si>
  <si>
    <t>Grafičke i tiskarske usluge</t>
  </si>
  <si>
    <t>Javnobilježničke i ostale pristojbe</t>
  </si>
  <si>
    <t>Ostali izdaci za registraciju službenih vozila</t>
  </si>
  <si>
    <t>Ostali nespomenuti rashodi poslovanja</t>
  </si>
  <si>
    <t>Izdaci za redovno i kasko osiguranje službenih vozila</t>
  </si>
  <si>
    <t>Reprezentacija</t>
  </si>
  <si>
    <t>Članarine</t>
  </si>
  <si>
    <t>Ostali nespomenuti izdaci - HRT pretplata</t>
  </si>
  <si>
    <t>Ostali različiti nespomenuti izdaci</t>
  </si>
  <si>
    <t>Kapitalni projekt: Nabava nefinancijske imovine za redovan rad</t>
  </si>
  <si>
    <t>Nematerijalna imovina</t>
  </si>
  <si>
    <t>Ostala nespomenuta prava</t>
  </si>
  <si>
    <t>Postrojenja i oprema</t>
  </si>
  <si>
    <t>Računala i računalna oprema</t>
  </si>
  <si>
    <t>Telefonske centrale i telefoni</t>
  </si>
  <si>
    <t>Prijevozna sredstva</t>
  </si>
  <si>
    <t>Osobni automobil</t>
  </si>
  <si>
    <t>Dodatna ulaganja na građevinskim objektima</t>
  </si>
  <si>
    <t>Nematerijalna proizvedena imovina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</si>
  <si>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</si>
  <si>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</si>
  <si>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</si>
  <si>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</si>
  <si>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</si>
  <si>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</si>
  <si>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</si>
  <si>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</si>
  <si>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Tekuće donacije</t>
  </si>
  <si>
    <t>Područne škole G.Bogićevci i Smrtić</t>
  </si>
  <si>
    <t>Kapitalne donacije</t>
  </si>
  <si>
    <t>Aktivnost: Stipendiranje studenata</t>
  </si>
  <si>
    <t>Ostale naknade građanima i kućanstvima iz proračuna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</si>
  <si>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</si>
  <si>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</si>
  <si>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</si>
  <si>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</si>
  <si>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</si>
  <si>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Ostali rashodi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</si>
  <si>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</si>
  <si>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</si>
  <si>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</si>
  <si>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</si>
  <si>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</si>
  <si>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</si>
  <si>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</si>
  <si>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</si>
  <si>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</si>
  <si>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</si>
  <si>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</si>
  <si>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</si>
  <si>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Ostali financijski rashodi</t>
  </si>
  <si>
    <t>Naknada banci za obavljanje poslova platnog prometa</t>
  </si>
  <si>
    <t>Zatezne kamate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</si>
  <si>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</si>
  <si>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</si>
  <si>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</si>
  <si>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</si>
  <si>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</si>
  <si>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</si>
  <si>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</si>
  <si>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</si>
  <si>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</si>
  <si>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</si>
  <si>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</si>
  <si>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NK Sloboda</t>
  </si>
  <si>
    <t>ŠK Bedem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</si>
  <si>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</si>
  <si>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</si>
  <si>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</si>
  <si>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</si>
  <si>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</si>
  <si>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</si>
  <si>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</si>
  <si>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Ostali građevinski objekti</t>
  </si>
  <si>
    <t>SRC Brezine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</si>
  <si>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</si>
  <si>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</si>
  <si>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</si>
  <si>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</si>
  <si>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zdravstvene i vet. usluge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</si>
  <si>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</si>
  <si>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</si>
  <si>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</si>
  <si>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</si>
  <si>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</si>
  <si>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</si>
  <si>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</si>
  <si>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Pomoći obiteljima i kućanstvima za stanovanje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</si>
  <si>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</si>
  <si>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</si>
  <si>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</si>
  <si>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</si>
  <si>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</si>
  <si>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</si>
  <si>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</si>
  <si>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</si>
  <si>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</si>
  <si>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</si>
  <si>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</si>
  <si>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</si>
  <si>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Udr. Za ruralni razvoj "Naša sela"</t>
  </si>
  <si>
    <t>Ostale tek. Donacije udrugama</t>
  </si>
  <si>
    <t>Tekuće donacije u naravi</t>
  </si>
  <si>
    <t>GLAVA 00107 GOSPODARSTVO, PRORAČUN, FINANCIJE</t>
  </si>
  <si>
    <t>Program 01: Upravljanje javnim financijama</t>
  </si>
  <si>
    <t>Aktivnost: Upravljanje javnim financijama</t>
  </si>
  <si>
    <t>Kamate za primljene zajmove</t>
  </si>
  <si>
    <t xml:space="preserve">Kamate za primljene zajmove </t>
  </si>
  <si>
    <t>Negativne tečajne razlike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</si>
  <si>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</si>
  <si>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</si>
  <si>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</si>
  <si>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</si>
  <si>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Otplata glavnice primljenih zajmova</t>
  </si>
  <si>
    <t>Otplata glavnice primljenih kratkoročnih zajmova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</si>
  <si>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</si>
  <si>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</si>
  <si>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</si>
  <si>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</si>
  <si>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Civilna zaštita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</si>
  <si>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</si>
  <si>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</si>
  <si>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</si>
  <si>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</si>
  <si>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</si>
  <si>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</si>
  <si>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</si>
  <si>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</si>
  <si>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</si>
  <si>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</si>
  <si>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</si>
  <si>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</si>
  <si>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Sitni inventar i autogume komunalnog pogona</t>
  </si>
  <si>
    <t>Program 03: Održavanje objekata i uređaja komunalne infrastrukture</t>
  </si>
  <si>
    <t>Aktivnost: Održavanje i uređivanje javnih ostalih objekata - Mrtvačnica,vodocrp.</t>
  </si>
  <si>
    <t>Potrošnja el.energije Mrtvačnice</t>
  </si>
  <si>
    <t>Potrošnja el.energije Vodocrpilište</t>
  </si>
  <si>
    <t>Matrijal za invest.održavanje mrtvačnica</t>
  </si>
  <si>
    <t>El.en.pumpa Karlovac - kod Krstanac</t>
  </si>
  <si>
    <t>Aktivnost: Održavanje cesta i drugih javnih površina</t>
  </si>
  <si>
    <t>Materijal za nasipavanje cesta-poljskih putova</t>
  </si>
  <si>
    <t>Matrijal za održavanje ostalih objekata komunalne infrastrukture</t>
  </si>
  <si>
    <t>Matrijal za održavanje opreme kom.pogona (kombinirka, traktor, kosilice, kombi</t>
  </si>
  <si>
    <t>Matrijal za održavanje groblja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</si>
  <si>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</si>
  <si>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</si>
  <si>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</si>
  <si>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</si>
  <si>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ostalih objekata kom.infrastr.(Groblja)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</si>
  <si>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</si>
  <si>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</si>
  <si>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</si>
  <si>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</si>
  <si>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</si>
  <si>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</si>
  <si>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</si>
  <si>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</si>
  <si>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</si>
  <si>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</si>
  <si>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</si>
  <si>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Program 01: Izgradnja objekata prometne infrastrukture</t>
  </si>
  <si>
    <t>Kapitalni projekt : Izgradnja i asfaltiranje cesta, nogostupa,</t>
  </si>
  <si>
    <t>Građevinski objekti</t>
  </si>
  <si>
    <t>Funkcijska klasifikacija: 05 Zaštita okoliša</t>
  </si>
  <si>
    <t>Program 01:Prikupljanje i odvodnja otpadnih voda</t>
  </si>
  <si>
    <t>Kapitalni projekt: Izgradnja objekata odvodnje otpadnih voda</t>
  </si>
  <si>
    <t>Kanalizacija</t>
  </si>
  <si>
    <t>Aktivnost: Održavanje sistema za odvodnju otpadnih voda</t>
  </si>
  <si>
    <t>Električna energija za rad pumpi</t>
  </si>
  <si>
    <t>Popravak fekalnih pumpi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</si>
  <si>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</si>
  <si>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</si>
  <si>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</si>
  <si>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</si>
  <si>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</si>
  <si>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</si>
  <si>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Aktivnost: Predstavničko tijelo</t>
  </si>
  <si>
    <t>Naknade za rad članovima Općinskog vijeća</t>
  </si>
  <si>
    <t>Aktivnost: Tekuća zaliha proračuna</t>
  </si>
  <si>
    <t>Izvanredni rashodi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</si>
  <si>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</si>
  <si>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</si>
  <si>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</si>
  <si>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</si>
  <si>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</si>
  <si>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</si>
  <si>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</si>
  <si>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</si>
  <si>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</si>
  <si>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</si>
  <si>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</si>
  <si>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</si>
  <si>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</si>
  <si>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</si>
  <si>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</si>
  <si>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</si>
  <si>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</si>
  <si>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</si>
  <si>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</si>
  <si>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</si>
  <si>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</si>
  <si>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</si>
  <si>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</si>
  <si>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</si>
  <si>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</si>
  <si>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</si>
  <si>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Ostali nespomenuti rashodi poslovanja - MO</t>
  </si>
  <si>
    <t>Kapitalni projekt: Nabava poslovnih zgrada za rad mjesnih odbora</t>
  </si>
  <si>
    <t>Dom Smrtić</t>
  </si>
  <si>
    <t>Dom Trnava</t>
  </si>
  <si>
    <t>Program 01: Prostorno-planska dokumentacija za područje Općine</t>
  </si>
  <si>
    <t>SVEUKUPNO IZVORI FINANCIRANJA - PRIHODI I PRIMITCI</t>
  </si>
  <si>
    <t xml:space="preserve">OPĆI </t>
  </si>
  <si>
    <t>VLASTITI</t>
  </si>
  <si>
    <t>PRIHODI ZA POSEBNE NAMJENE</t>
  </si>
  <si>
    <t>POMOĆI</t>
  </si>
  <si>
    <t>PRIHODI OD PRODAJE NEFIN.IM.</t>
  </si>
  <si>
    <t>NAMJENSKI - KREDITI</t>
  </si>
  <si>
    <t>II POSEBNI DIO</t>
  </si>
  <si>
    <t>Članak 3.</t>
  </si>
  <si>
    <t xml:space="preserve">            Rashodi i izdaci razvrstani prema proračunskim klasifikacijama u  Posebnom dijelu proračuna iskazani su kako slijedi:</t>
  </si>
  <si>
    <t>Članak 4.</t>
  </si>
  <si>
    <t>Članak 5.</t>
  </si>
  <si>
    <r>
      <t xml:space="preserve">             Rashodi i izdatci razvrstani su prema izvorima financiranja. U smislu planiranja Proračuna općine Gornji Bogićevci izvori financiranja su: </t>
    </r>
    <r>
      <rPr>
        <b/>
        <sz val="11"/>
        <color theme="1"/>
        <rFont val="Calibri"/>
        <family val="2"/>
        <scheme val="minor"/>
      </rPr>
      <t xml:space="preserve">1. OPĆI PRIHODI I PRIMITCI </t>
    </r>
    <r>
      <rPr>
        <sz val="11"/>
        <color theme="1"/>
        <rFont val="Calibri"/>
        <family val="2"/>
        <scheme val="minor"/>
      </rPr>
      <t xml:space="preserve">koji uključuje prihode od poreza (61), prihode od financijske imovine (641), prihode od nefinancijske imovine (6421, 6429),  prihodi od administrativnih (upravnih) pristojbi (651) i prihodi od kazni (681),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 VLASTITI PRIHODI</t>
    </r>
    <r>
      <rPr>
        <sz val="11"/>
        <color theme="1"/>
        <rFont val="Calibri"/>
        <family val="2"/>
        <scheme val="minor"/>
      </rPr>
      <t xml:space="preserve"> koji uključuju prihode koje općina ostvari obavljanjem poslova na tržištu i u tržišnim uvjetima, a koje mogu obavljati i drugi pravni subjekti izvan općeg proračuna - iznajmljivanje imovine, obavljanje ugostiteljskih usluga i sl. (661, 6422),                                                 </t>
    </r>
    <r>
      <rPr>
        <b/>
        <sz val="11"/>
        <color theme="1"/>
        <rFont val="Calibri"/>
        <family val="2"/>
        <scheme val="minor"/>
      </rPr>
      <t>3. PRIHODI ZA POSEBNE NAMJENE</t>
    </r>
    <r>
      <rPr>
        <sz val="11"/>
        <color theme="1"/>
        <rFont val="Calibri"/>
        <family val="2"/>
        <scheme val="minor"/>
      </rPr>
      <t xml:space="preserve"> koji uključuju prihode čija je namjena utvrđena posebnim zakonima i propisima - komunalna naknada, komunalni doprinos (653), spomenička renta, naknada za prenamjenu poljopr.zemlj., naknada za uporabu javnih površina (6423), te vodni doprinos i doprinos za šume (652),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4. POMOĆI</t>
    </r>
    <r>
      <rPr>
        <sz val="11"/>
        <color theme="1"/>
        <rFont val="Calibri"/>
        <family val="2"/>
        <scheme val="minor"/>
      </rPr>
      <t xml:space="preserve"> koje uključuje sve kapitalne i tekuće pomoći od drugih proračuna, te ostalih subjekata unutar općeg proračuna (63),                             </t>
    </r>
    <r>
      <rPr>
        <b/>
        <sz val="11"/>
        <color theme="1"/>
        <rFont val="Calibri"/>
        <family val="2"/>
        <scheme val="minor"/>
      </rPr>
      <t>5. PRIHODI OD PRODAJE NEFINANCIJSKE IMOVINE</t>
    </r>
    <r>
      <rPr>
        <sz val="11"/>
        <color theme="1"/>
        <rFont val="Calibri"/>
        <family val="2"/>
        <scheme val="minor"/>
      </rPr>
      <t xml:space="preserve"> (7) i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6. NAMJENSKI PRIMITCI</t>
    </r>
    <r>
      <rPr>
        <sz val="11"/>
        <color theme="1"/>
        <rFont val="Calibri"/>
        <family val="2"/>
        <scheme val="minor"/>
      </rPr>
      <t xml:space="preserve"> koje čine prihodi od zaduživanja (8)</t>
    </r>
  </si>
  <si>
    <t>Članak 6.</t>
  </si>
  <si>
    <t>REPUBLIKA HRVATSKA</t>
  </si>
  <si>
    <t>ŽUPANIJA BRODSKO-POSAVSKA</t>
  </si>
  <si>
    <t>OPĆINA GORNJI BOGIĆEVCI</t>
  </si>
  <si>
    <t>OPĆINSKO VJEĆE</t>
  </si>
  <si>
    <t>PREDSJEDNIK</t>
  </si>
  <si>
    <t>OPĆINSKOG VJEĆA:</t>
  </si>
  <si>
    <t>Stipo Šugić</t>
  </si>
  <si>
    <t>Tekuće održavanje zgrade općinske uprave uprave</t>
  </si>
  <si>
    <t>Zapadna slavonija LAG članarine</t>
  </si>
  <si>
    <t xml:space="preserve">Oprema za knjižnicu </t>
  </si>
  <si>
    <t>Igralište Dubovac</t>
  </si>
  <si>
    <t>Nematerijalna imovina-izmjene Prostornog plana općine</t>
  </si>
  <si>
    <t>Kanalizacija Dubovac</t>
  </si>
  <si>
    <t>Kapitalni projekt:Ulaganje u kulturnu destinaciju "Bedem"- utvrda Templara i Ivanovaca</t>
  </si>
  <si>
    <t>Utvrda "BEDEM"</t>
  </si>
  <si>
    <t>Program 04: Ulaganja u kulturna i povjesna nalazišta</t>
  </si>
  <si>
    <t>GLAVA 00112 KORIŠTENJE OBNOVLJIVIH IZVORA ENERGIJE</t>
  </si>
  <si>
    <t>Program 01: Obnova obiteljskih kuća i stanova</t>
  </si>
  <si>
    <t>Kapitalni projekt: Instaliranje uređaja koji troše obnovljive izvore energije i žbukanje obiteljskih kuća u cilju povećanja energetske učinkovitosti</t>
  </si>
  <si>
    <t>Kapitalne donacije za obnovu građevinskih objekata - natječaj OIE</t>
  </si>
  <si>
    <t>Funkcijska klasifikacija: 05-Zaštita okoliša</t>
  </si>
  <si>
    <t>ENERGIJA 3223</t>
  </si>
  <si>
    <t>el.en.knjižnica</t>
  </si>
  <si>
    <t>plin knjižnica</t>
  </si>
  <si>
    <t>el.en uredi</t>
  </si>
  <si>
    <t>javna rasvjeta</t>
  </si>
  <si>
    <t>el.en.domovi MO</t>
  </si>
  <si>
    <t>el.en.pumpe kanalizacija</t>
  </si>
  <si>
    <t>el.en.vodocrpilište</t>
  </si>
  <si>
    <t>el.en.mrtvačnice</t>
  </si>
  <si>
    <t>plin domovi MO</t>
  </si>
  <si>
    <t>plin potkrovlje</t>
  </si>
  <si>
    <t>plin uredi</t>
  </si>
  <si>
    <t>ŠKODA</t>
  </si>
  <si>
    <t>FIAT</t>
  </si>
  <si>
    <t>KOMBI</t>
  </si>
  <si>
    <t>KOSILICE, TRIMERI, MOTORKA</t>
  </si>
  <si>
    <t>KOMBINIRKA</t>
  </si>
  <si>
    <t>TRAKTOR</t>
  </si>
  <si>
    <t>PUMPA ZA KANALIZACIJU</t>
  </si>
  <si>
    <t>Pumpa HONDA za održ.kanalizacije</t>
  </si>
  <si>
    <t>MATRIJAL ZA INVESTICIJSKO ODRŽAVANJE 3224</t>
  </si>
  <si>
    <t>mrtvačnice</t>
  </si>
  <si>
    <t>OSTALI igrališta, spomenici..</t>
  </si>
  <si>
    <t>uredski prostori</t>
  </si>
  <si>
    <t>uredska oprema KNJIŽNICA</t>
  </si>
  <si>
    <t>uredska oprema OPĆINA</t>
  </si>
  <si>
    <t>prijevozna sredstva ŠKODA</t>
  </si>
  <si>
    <t>prijevozna sredstva FIAT</t>
  </si>
  <si>
    <t>oprema KOMUNALNOG POGONA (kombi, kombin.,traktor,kosilice</t>
  </si>
  <si>
    <t>nerazvrstane ceste</t>
  </si>
  <si>
    <t>kanalizacija i vodovod</t>
  </si>
  <si>
    <t>domovi MO</t>
  </si>
  <si>
    <t>groblja</t>
  </si>
  <si>
    <t>GLAVA 00111 IZGRADNJA I ODRŽAVANJE OBJEKATA I UREĐAJA KOMUNALNE INFRASTRUKTURE</t>
  </si>
  <si>
    <t>Matrijal za održavanje</t>
  </si>
  <si>
    <t>SITNI INVENTAR 3225</t>
  </si>
  <si>
    <t>knjižnica</t>
  </si>
  <si>
    <t>komunalni pogon</t>
  </si>
  <si>
    <t>uprava i domovi</t>
  </si>
  <si>
    <t>auto gume komun.pogon</t>
  </si>
  <si>
    <t>auto gume uprava</t>
  </si>
  <si>
    <t>Sitni inventar</t>
  </si>
  <si>
    <t>USLUGE TELEFONA I POŠTE 3231</t>
  </si>
  <si>
    <t>telefon knjižnica</t>
  </si>
  <si>
    <t>telefon kom.pogon</t>
  </si>
  <si>
    <t>telefon uprava</t>
  </si>
  <si>
    <t>poštarine</t>
  </si>
  <si>
    <t>USLUGE INVESTICIJSKOG ODRŽAVANJA 3232</t>
  </si>
  <si>
    <t>domovi</t>
  </si>
  <si>
    <t>kanalizacija i ostalo</t>
  </si>
  <si>
    <t>oprema knjižnice</t>
  </si>
  <si>
    <t>oprema kom.pogona</t>
  </si>
  <si>
    <t>uredska oprema</t>
  </si>
  <si>
    <t>prijevozna sredstva</t>
  </si>
  <si>
    <t>PROMIDŽBA I INFORMIRANJE 3233</t>
  </si>
  <si>
    <t>elektr.mediji</t>
  </si>
  <si>
    <t>časopisi knjižnica</t>
  </si>
  <si>
    <t>promidžbeni matrijali</t>
  </si>
  <si>
    <t>KOMUNALNE USLUGE 3234</t>
  </si>
  <si>
    <t>voda domovi</t>
  </si>
  <si>
    <t>voda uprava</t>
  </si>
  <si>
    <t>smeće javne površine</t>
  </si>
  <si>
    <t>smeće uprava</t>
  </si>
  <si>
    <t>deratizacija</t>
  </si>
  <si>
    <t>ostalo</t>
  </si>
  <si>
    <t>hrv.vode uređenje voda</t>
  </si>
  <si>
    <t>OSTALE USLUGE 3239</t>
  </si>
  <si>
    <t>grafičke i tiskarske usluge</t>
  </si>
  <si>
    <t>tehn.pregled opr.kom.pog.</t>
  </si>
  <si>
    <t>tehn.preg.prijev.sr.</t>
  </si>
  <si>
    <t>ostale</t>
  </si>
  <si>
    <t>PREMIJE OSIGURANJA 3292</t>
  </si>
  <si>
    <t>vozila kom pogona</t>
  </si>
  <si>
    <t>prij.sr.</t>
  </si>
  <si>
    <t>zaposleni (opće dobro)</t>
  </si>
  <si>
    <t>Premije osiguranja zaposlenih (rad za opće dobro)</t>
  </si>
  <si>
    <t>OSTALI RASHODI 3299900</t>
  </si>
  <si>
    <t>DRŽAVNE IGRE</t>
  </si>
  <si>
    <t>HRT</t>
  </si>
  <si>
    <t>FINA</t>
  </si>
  <si>
    <t>5% PRIHODA</t>
  </si>
  <si>
    <t>VJENCI I PIĆE 1.SVIBNJA</t>
  </si>
  <si>
    <t>VJENCI I PIĆE 15.08.</t>
  </si>
  <si>
    <t>MO</t>
  </si>
  <si>
    <t>BRANIT.UDRUGA PJEŠ.SPONZORSTVO</t>
  </si>
  <si>
    <t>EL.EN.Karlovac</t>
  </si>
  <si>
    <t>DAN OPĆINE</t>
  </si>
  <si>
    <t>SMOTRA FOLKLORA</t>
  </si>
  <si>
    <t>ŠAH.I NOG.TURNIR</t>
  </si>
  <si>
    <t>OSTALO</t>
  </si>
  <si>
    <t>Aktivnost: Izrada prostorno-planske dokumentacije</t>
  </si>
  <si>
    <t>Program 02: Kupnja zemljišta</t>
  </si>
  <si>
    <t>Aktivnost: Kupnja zemljišta</t>
  </si>
  <si>
    <t>Materijalna imovina- prir. bogatstva</t>
  </si>
  <si>
    <t>Kupnja zemljišta</t>
  </si>
  <si>
    <t>Program 01: Donošenje akata i mjera iz djelokruga predst. mjesne samouprave</t>
  </si>
  <si>
    <t>GODIŠNJI PLAN 2016</t>
  </si>
  <si>
    <t xml:space="preserve">               Plan razvojnih programa za razdoblje 2016.-2018. godine, Projekcija proračuna za razdoblje 2016.-2018. godine i Plan rashoda i izdataka za 2016. godinu po funkcijskoj klasifikaciji, sastavni su dio Proračuna. </t>
  </si>
  <si>
    <r>
      <t xml:space="preserve">           Ovaj Proračun stupa na snagu danom objavljivanja u Službenom glasniku Općine Gornji Bogićevci, te na web stranici Općine </t>
    </r>
    <r>
      <rPr>
        <u val="single"/>
        <sz val="11"/>
        <color rgb="FF0066FF"/>
        <rFont val="Calibri"/>
        <family val="2"/>
        <scheme val="minor"/>
      </rPr>
      <t>www.opcinagornjibogicevci.hr</t>
    </r>
    <r>
      <rPr>
        <sz val="11"/>
        <color theme="1"/>
        <rFont val="Calibri"/>
        <family val="2"/>
        <scheme val="minor"/>
      </rPr>
      <t xml:space="preserve"> , a primjenjivat će se od 1.siječnja 2016.godine.</t>
    </r>
  </si>
  <si>
    <t>KLASA: 400-06/15-03-07</t>
  </si>
  <si>
    <t>Gornji Bogićevci, 21.12.2015.</t>
  </si>
  <si>
    <t>URBROJ: 2178/18-03-15-09</t>
  </si>
  <si>
    <t>Plaće redovni zaposlenici</t>
  </si>
  <si>
    <t>Doprinosi na plaće redovni zaposlenici</t>
  </si>
  <si>
    <t>Plaće javni radovi</t>
  </si>
  <si>
    <t>Doprinosi na plaće javni radovi</t>
  </si>
  <si>
    <t>OPĆI</t>
  </si>
  <si>
    <t>POSEBNI</t>
  </si>
  <si>
    <t>PRIH.OD PROD.</t>
  </si>
  <si>
    <t>NAMJENSKI</t>
  </si>
  <si>
    <t xml:space="preserve">    VLASTITI</t>
  </si>
  <si>
    <t>Naknade troš.zaposl.izvan RO</t>
  </si>
  <si>
    <t>Vježbenici bez zasnivanja RO</t>
  </si>
  <si>
    <t>Web hosting</t>
  </si>
  <si>
    <t>Grafičke i tisk. Usluge NK SLOBODA</t>
  </si>
  <si>
    <t>Nogostup kroz naselje Smrtić</t>
  </si>
  <si>
    <t xml:space="preserve">Dom Gornji Bogićevci </t>
  </si>
  <si>
    <t>Parkiralište i dio ceste Karlovac</t>
  </si>
  <si>
    <t>Rekonstr. ceste S.kraj-dokumentacija</t>
  </si>
  <si>
    <t xml:space="preserve">            Planirani višak rashoda nad prihodima u iznosu od 422.000,00 kn pokrivat će se iz viška prihoda nad tashodima iz prethodnog razdoblja. Rashodi koji se planiraju pokrivati iz prenesenog viška prihoda iz prethodnog razdoblja su:                                                                                                       4213101 - Parkiralište i dio ceste Karlovac u cijelosti, 400.000,00 kn                                                                                                                                                                             4213103 - Rekonstr. ceste S.kraj-dokumentacija u iznosu od 22.000,00 kn</t>
  </si>
  <si>
    <t>Članak 7.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</si>
</sst>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 Black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rgb="FF0066FF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5">
    <xf numFmtId="0" fontId="0" fillId="0" borderId="0" xfId="0"/>
    <xf numFmtId="4" fontId="1" fillId="0" borderId="1" xfId="20" applyNumberFormat="1" applyBorder="1">
      <alignment/>
      <protection/>
    </xf>
    <xf numFmtId="4" fontId="3" fillId="2" borderId="1" xfId="20" applyNumberFormat="1" applyFont="1" applyFill="1" applyBorder="1">
      <alignment/>
      <protection/>
    </xf>
    <xf numFmtId="4" fontId="6" fillId="0" borderId="1" xfId="20" applyNumberFormat="1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4" fontId="6" fillId="3" borderId="0" xfId="20" applyNumberFormat="1" applyFont="1" applyFill="1" applyBorder="1" applyAlignment="1">
      <alignment/>
      <protection/>
    </xf>
    <xf numFmtId="1" fontId="6" fillId="3" borderId="0" xfId="20" applyNumberFormat="1" applyFont="1" applyFill="1" applyBorder="1" applyAlignment="1">
      <alignment/>
      <protection/>
    </xf>
    <xf numFmtId="0" fontId="6" fillId="3" borderId="0" xfId="20" applyFont="1" applyFill="1" applyBorder="1" applyAlignment="1">
      <alignment/>
      <protection/>
    </xf>
    <xf numFmtId="0" fontId="6" fillId="3" borderId="0" xfId="20" applyFont="1" applyFill="1">
      <alignment/>
      <protection/>
    </xf>
    <xf numFmtId="1" fontId="1" fillId="0" borderId="1" xfId="20" applyNumberFormat="1" applyFont="1" applyBorder="1" applyAlignment="1">
      <alignment/>
      <protection/>
    </xf>
    <xf numFmtId="1" fontId="6" fillId="3" borderId="0" xfId="20" applyNumberFormat="1" applyFont="1" applyFill="1">
      <alignment/>
      <protection/>
    </xf>
    <xf numFmtId="1" fontId="1" fillId="0" borderId="1" xfId="20" applyNumberFormat="1" applyBorder="1" applyAlignment="1">
      <alignment/>
      <protection/>
    </xf>
    <xf numFmtId="0" fontId="6" fillId="0" borderId="1" xfId="20" applyFont="1" applyBorder="1">
      <alignment/>
      <protection/>
    </xf>
    <xf numFmtId="1" fontId="6" fillId="0" borderId="1" xfId="20" applyNumberFormat="1" applyFont="1" applyBorder="1" applyAlignment="1">
      <alignment/>
      <protection/>
    </xf>
    <xf numFmtId="4" fontId="11" fillId="4" borderId="1" xfId="20" applyNumberFormat="1" applyFont="1" applyFill="1" applyBorder="1" applyAlignment="1">
      <alignment/>
      <protection/>
    </xf>
    <xf numFmtId="1" fontId="11" fillId="4" borderId="1" xfId="20" applyNumberFormat="1" applyFont="1" applyFill="1" applyBorder="1" applyAlignment="1">
      <alignment/>
      <protection/>
    </xf>
    <xf numFmtId="1" fontId="1" fillId="0" borderId="1" xfId="20" applyNumberFormat="1" applyBorder="1">
      <alignment/>
      <protection/>
    </xf>
    <xf numFmtId="1" fontId="6" fillId="5" borderId="2" xfId="20" applyNumberFormat="1" applyFont="1" applyFill="1" applyBorder="1">
      <alignment/>
      <protection/>
    </xf>
    <xf numFmtId="4" fontId="11" fillId="6" borderId="3" xfId="20" applyNumberFormat="1" applyFont="1" applyFill="1" applyBorder="1">
      <alignment/>
      <protection/>
    </xf>
    <xf numFmtId="0" fontId="11" fillId="6" borderId="4" xfId="20" applyFont="1" applyFill="1" applyBorder="1">
      <alignment/>
      <protection/>
    </xf>
    <xf numFmtId="1" fontId="6" fillId="5" borderId="4" xfId="20" applyNumberFormat="1" applyFont="1" applyFill="1" applyBorder="1" applyAlignment="1">
      <alignment/>
      <protection/>
    </xf>
    <xf numFmtId="1" fontId="11" fillId="7" borderId="4" xfId="20" applyNumberFormat="1" applyFont="1" applyFill="1" applyBorder="1" applyAlignment="1">
      <alignment/>
      <protection/>
    </xf>
    <xf numFmtId="4" fontId="11" fillId="6" borderId="2" xfId="20" applyNumberFormat="1" applyFont="1" applyFill="1" applyBorder="1" applyAlignment="1">
      <alignment/>
      <protection/>
    </xf>
    <xf numFmtId="1" fontId="11" fillId="6" borderId="5" xfId="20" applyNumberFormat="1" applyFont="1" applyFill="1" applyBorder="1" applyAlignment="1">
      <alignment/>
      <protection/>
    </xf>
    <xf numFmtId="1" fontId="6" fillId="5" borderId="3" xfId="20" applyNumberFormat="1" applyFont="1" applyFill="1" applyBorder="1" applyAlignment="1">
      <alignment/>
      <protection/>
    </xf>
    <xf numFmtId="0" fontId="6" fillId="5" borderId="4" xfId="20" applyFont="1" applyFill="1" applyBorder="1" applyAlignment="1">
      <alignment/>
      <protection/>
    </xf>
    <xf numFmtId="1" fontId="11" fillId="7" borderId="3" xfId="20" applyNumberFormat="1" applyFont="1" applyFill="1" applyBorder="1" applyAlignment="1">
      <alignment/>
      <protection/>
    </xf>
    <xf numFmtId="0" fontId="11" fillId="7" borderId="4" xfId="20" applyFont="1" applyFill="1" applyBorder="1" applyAlignment="1">
      <alignment/>
      <protection/>
    </xf>
    <xf numFmtId="1" fontId="11" fillId="6" borderId="2" xfId="20" applyNumberFormat="1" applyFont="1" applyFill="1" applyBorder="1" applyAlignment="1">
      <alignment/>
      <protection/>
    </xf>
    <xf numFmtId="1" fontId="6" fillId="5" borderId="2" xfId="20" applyNumberFormat="1" applyFont="1" applyFill="1" applyBorder="1" applyAlignment="1">
      <alignment/>
      <protection/>
    </xf>
    <xf numFmtId="4" fontId="12" fillId="4" borderId="1" xfId="20" applyNumberFormat="1" applyFont="1" applyFill="1" applyBorder="1">
      <alignment/>
      <protection/>
    </xf>
    <xf numFmtId="4" fontId="12" fillId="6" borderId="1" xfId="20" applyNumberFormat="1" applyFont="1" applyFill="1" applyBorder="1">
      <alignment/>
      <protection/>
    </xf>
    <xf numFmtId="4" fontId="12" fillId="7" borderId="1" xfId="20" applyNumberFormat="1" applyFont="1" applyFill="1" applyBorder="1">
      <alignment/>
      <protection/>
    </xf>
    <xf numFmtId="4" fontId="1" fillId="5" borderId="1" xfId="20" applyNumberFormat="1" applyFill="1" applyBorder="1">
      <alignment/>
      <protection/>
    </xf>
    <xf numFmtId="4" fontId="1" fillId="3" borderId="1" xfId="20" applyNumberFormat="1" applyFill="1" applyBorder="1">
      <alignment/>
      <protection/>
    </xf>
    <xf numFmtId="4" fontId="6" fillId="3" borderId="1" xfId="20" applyNumberFormat="1" applyFont="1" applyFill="1" applyBorder="1">
      <alignment/>
      <protection/>
    </xf>
    <xf numFmtId="4" fontId="11" fillId="6" borderId="1" xfId="20" applyNumberFormat="1" applyFont="1" applyFill="1" applyBorder="1">
      <alignment/>
      <protection/>
    </xf>
    <xf numFmtId="4" fontId="11" fillId="7" borderId="1" xfId="20" applyNumberFormat="1" applyFont="1" applyFill="1" applyBorder="1">
      <alignment/>
      <protection/>
    </xf>
    <xf numFmtId="4" fontId="6" fillId="5" borderId="1" xfId="20" applyNumberFormat="1" applyFont="1" applyFill="1" applyBorder="1">
      <alignment/>
      <protection/>
    </xf>
    <xf numFmtId="4" fontId="6" fillId="3" borderId="1" xfId="20" applyNumberFormat="1" applyFont="1" applyFill="1" applyBorder="1" applyAlignment="1">
      <alignment/>
      <protection/>
    </xf>
    <xf numFmtId="4" fontId="6" fillId="5" borderId="1" xfId="20" applyNumberFormat="1" applyFont="1" applyFill="1" applyBorder="1" applyAlignment="1">
      <alignment/>
      <protection/>
    </xf>
    <xf numFmtId="4" fontId="11" fillId="6" borderId="1" xfId="20" applyNumberFormat="1" applyFont="1" applyFill="1" applyBorder="1" applyAlignment="1">
      <alignment/>
      <protection/>
    </xf>
    <xf numFmtId="4" fontId="11" fillId="7" borderId="1" xfId="20" applyNumberFormat="1" applyFont="1" applyFill="1" applyBorder="1" applyAlignment="1">
      <alignment/>
      <protection/>
    </xf>
    <xf numFmtId="4" fontId="11" fillId="4" borderId="1" xfId="20" applyNumberFormat="1" applyFont="1" applyFill="1" applyBorder="1">
      <alignment/>
      <protection/>
    </xf>
    <xf numFmtId="1" fontId="6" fillId="2" borderId="0" xfId="20" applyNumberFormat="1" applyFont="1" applyFill="1" applyBorder="1" applyAlignment="1">
      <alignment/>
      <protection/>
    </xf>
    <xf numFmtId="4" fontId="6" fillId="2" borderId="1" xfId="20" applyNumberFormat="1" applyFont="1" applyFill="1" applyBorder="1">
      <alignment/>
      <protection/>
    </xf>
    <xf numFmtId="4" fontId="6" fillId="0" borderId="1" xfId="20" applyNumberFormat="1" applyFont="1" applyBorder="1">
      <alignment/>
      <protection/>
    </xf>
    <xf numFmtId="4" fontId="6" fillId="2" borderId="1" xfId="20" applyNumberFormat="1" applyFont="1" applyFill="1" applyBorder="1" applyAlignment="1">
      <alignment/>
      <protection/>
    </xf>
    <xf numFmtId="1" fontId="6" fillId="2" borderId="1" xfId="20" applyNumberFormat="1" applyFont="1" applyFill="1" applyBorder="1" applyAlignment="1">
      <alignment/>
      <protection/>
    </xf>
    <xf numFmtId="0" fontId="8" fillId="2" borderId="1" xfId="20" applyFont="1" applyFill="1" applyBorder="1" applyAlignment="1">
      <alignment horizontal="right" vertical="top"/>
      <protection/>
    </xf>
    <xf numFmtId="1" fontId="6" fillId="0" borderId="1" xfId="20" applyNumberFormat="1" applyFont="1" applyBorder="1">
      <alignment/>
      <protection/>
    </xf>
    <xf numFmtId="1" fontId="1" fillId="2" borderId="1" xfId="20" applyNumberFormat="1" applyFont="1" applyFill="1" applyBorder="1" applyAlignment="1">
      <alignment/>
      <protection/>
    </xf>
    <xf numFmtId="0" fontId="5" fillId="2" borderId="1" xfId="20" applyFont="1" applyFill="1" applyBorder="1" applyAlignment="1">
      <alignment horizontal="right" vertical="justify"/>
      <protection/>
    </xf>
    <xf numFmtId="0" fontId="3" fillId="2" borderId="1" xfId="20" applyFont="1" applyFill="1" applyBorder="1" applyAlignment="1">
      <alignment horizontal="right" vertical="top"/>
      <protection/>
    </xf>
    <xf numFmtId="1" fontId="1" fillId="0" borderId="1" xfId="20" applyNumberFormat="1" applyFont="1" applyBorder="1">
      <alignment/>
      <protection/>
    </xf>
    <xf numFmtId="1" fontId="6" fillId="5" borderId="1" xfId="20" applyNumberFormat="1" applyFont="1" applyFill="1" applyBorder="1" applyAlignment="1">
      <alignment/>
      <protection/>
    </xf>
    <xf numFmtId="4" fontId="6" fillId="8" borderId="1" xfId="20" applyNumberFormat="1" applyFont="1" applyFill="1" applyBorder="1" applyAlignment="1">
      <alignment/>
      <protection/>
    </xf>
    <xf numFmtId="0" fontId="7" fillId="0" borderId="1" xfId="20" applyFont="1" applyBorder="1">
      <alignment/>
      <protection/>
    </xf>
    <xf numFmtId="0" fontId="9" fillId="0" borderId="1" xfId="20" applyFont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9" fillId="2" borderId="1" xfId="20" applyFont="1" applyFill="1" applyBorder="1" applyAlignment="1">
      <alignment/>
      <protection/>
    </xf>
    <xf numFmtId="1" fontId="9" fillId="0" borderId="1" xfId="20" applyNumberFormat="1" applyFont="1" applyBorder="1" applyAlignment="1">
      <alignment/>
      <protection/>
    </xf>
    <xf numFmtId="1" fontId="7" fillId="0" borderId="1" xfId="20" applyNumberFormat="1" applyFont="1" applyBorder="1" applyAlignment="1">
      <alignment/>
      <protection/>
    </xf>
    <xf numFmtId="1" fontId="9" fillId="3" borderId="0" xfId="20" applyNumberFormat="1" applyFont="1" applyFill="1" applyBorder="1" applyAlignment="1">
      <alignment/>
      <protection/>
    </xf>
    <xf numFmtId="1" fontId="9" fillId="5" borderId="5" xfId="20" applyNumberFormat="1" applyFont="1" applyFill="1" applyBorder="1" applyAlignment="1">
      <alignment/>
      <protection/>
    </xf>
    <xf numFmtId="0" fontId="9" fillId="3" borderId="0" xfId="20" applyFont="1" applyFill="1" applyBorder="1" applyAlignment="1">
      <alignment/>
      <protection/>
    </xf>
    <xf numFmtId="0" fontId="9" fillId="0" borderId="1" xfId="20" applyFont="1" applyFill="1" applyBorder="1" applyAlignment="1">
      <alignment/>
      <protection/>
    </xf>
    <xf numFmtId="1" fontId="9" fillId="5" borderId="1" xfId="20" applyNumberFormat="1" applyFont="1" applyFill="1" applyBorder="1" applyAlignment="1">
      <alignment/>
      <protection/>
    </xf>
    <xf numFmtId="1" fontId="13" fillId="6" borderId="5" xfId="20" applyNumberFormat="1" applyFont="1" applyFill="1" applyBorder="1" applyAlignment="1">
      <alignment/>
      <protection/>
    </xf>
    <xf numFmtId="1" fontId="9" fillId="0" borderId="2" xfId="20" applyNumberFormat="1" applyFont="1" applyBorder="1" applyAlignment="1">
      <alignment/>
      <protection/>
    </xf>
    <xf numFmtId="1" fontId="13" fillId="7" borderId="2" xfId="20" applyNumberFormat="1" applyFont="1" applyFill="1" applyBorder="1" applyAlignment="1">
      <alignment/>
      <protection/>
    </xf>
    <xf numFmtId="0" fontId="13" fillId="7" borderId="5" xfId="20" applyFont="1" applyFill="1" applyBorder="1" applyAlignment="1">
      <alignment/>
      <protection/>
    </xf>
    <xf numFmtId="1" fontId="9" fillId="5" borderId="3" xfId="20" applyNumberFormat="1" applyFont="1" applyFill="1" applyBorder="1" applyAlignment="1">
      <alignment/>
      <protection/>
    </xf>
    <xf numFmtId="0" fontId="9" fillId="5" borderId="4" xfId="20" applyFont="1" applyFill="1" applyBorder="1" applyAlignment="1">
      <alignment/>
      <protection/>
    </xf>
    <xf numFmtId="1" fontId="13" fillId="7" borderId="3" xfId="20" applyNumberFormat="1" applyFont="1" applyFill="1" applyBorder="1" applyAlignment="1">
      <alignment/>
      <protection/>
    </xf>
    <xf numFmtId="0" fontId="13" fillId="7" borderId="4" xfId="20" applyFont="1" applyFill="1" applyBorder="1" applyAlignment="1">
      <alignment/>
      <protection/>
    </xf>
    <xf numFmtId="1" fontId="9" fillId="8" borderId="1" xfId="20" applyNumberFormat="1" applyFont="1" applyFill="1" applyBorder="1" applyAlignment="1">
      <alignment/>
      <protection/>
    </xf>
    <xf numFmtId="0" fontId="9" fillId="8" borderId="1" xfId="20" applyFont="1" applyFill="1" applyBorder="1" applyAlignment="1">
      <alignment/>
      <protection/>
    </xf>
    <xf numFmtId="1" fontId="7" fillId="8" borderId="1" xfId="20" applyNumberFormat="1" applyFont="1" applyFill="1" applyBorder="1" applyAlignment="1">
      <alignment/>
      <protection/>
    </xf>
    <xf numFmtId="0" fontId="9" fillId="0" borderId="1" xfId="20" applyFont="1" applyBorder="1">
      <alignment/>
      <protection/>
    </xf>
    <xf numFmtId="0" fontId="9" fillId="3" borderId="0" xfId="20" applyFont="1" applyFill="1">
      <alignment/>
      <protection/>
    </xf>
    <xf numFmtId="0" fontId="9" fillId="5" borderId="5" xfId="20" applyFont="1" applyFill="1" applyBorder="1">
      <alignment/>
      <protection/>
    </xf>
    <xf numFmtId="1" fontId="1" fillId="8" borderId="1" xfId="20" applyNumberFormat="1" applyFont="1" applyFill="1" applyBorder="1" applyAlignment="1">
      <alignment/>
      <protection/>
    </xf>
    <xf numFmtId="0" fontId="7" fillId="8" borderId="1" xfId="20" applyFont="1" applyFill="1" applyBorder="1" applyAlignment="1">
      <alignment/>
      <protection/>
    </xf>
    <xf numFmtId="1" fontId="1" fillId="8" borderId="1" xfId="20" applyNumberFormat="1" applyFill="1" applyBorder="1" applyAlignment="1">
      <alignment/>
      <protection/>
    </xf>
    <xf numFmtId="0" fontId="4" fillId="8" borderId="1" xfId="20" applyFont="1" applyFill="1" applyBorder="1" applyAlignment="1">
      <alignment horizontal="left" vertical="top"/>
      <protection/>
    </xf>
    <xf numFmtId="0" fontId="4" fillId="8" borderId="1" xfId="20" applyFont="1" applyFill="1" applyBorder="1" applyAlignment="1">
      <alignment horizontal="right" vertical="top"/>
      <protection/>
    </xf>
    <xf numFmtId="0" fontId="4" fillId="8" borderId="1" xfId="20" applyFont="1" applyFill="1" applyBorder="1" applyAlignment="1">
      <alignment horizontal="right" vertical="top"/>
      <protection/>
    </xf>
    <xf numFmtId="0" fontId="1" fillId="8" borderId="1" xfId="20" applyFill="1" applyBorder="1">
      <alignment/>
      <protection/>
    </xf>
    <xf numFmtId="1" fontId="1" fillId="8" borderId="1" xfId="20" applyNumberFormat="1" applyFill="1" applyBorder="1">
      <alignment/>
      <protection/>
    </xf>
    <xf numFmtId="0" fontId="9" fillId="8" borderId="5" xfId="20" applyFont="1" applyFill="1" applyBorder="1" applyAlignment="1">
      <alignment/>
      <protection/>
    </xf>
    <xf numFmtId="0" fontId="1" fillId="8" borderId="1" xfId="20" applyFill="1" applyBorder="1" applyAlignment="1">
      <alignment/>
      <protection/>
    </xf>
    <xf numFmtId="0" fontId="4" fillId="8" borderId="1" xfId="20" applyFont="1" applyFill="1" applyBorder="1">
      <alignment/>
      <protection/>
    </xf>
    <xf numFmtId="0" fontId="7" fillId="8" borderId="1" xfId="20" applyFont="1" applyFill="1" applyBorder="1">
      <alignment/>
      <protection/>
    </xf>
    <xf numFmtId="0" fontId="7" fillId="8" borderId="1" xfId="20" applyFont="1" applyFill="1" applyBorder="1" applyAlignment="1">
      <alignment wrapText="1"/>
      <protection/>
    </xf>
    <xf numFmtId="0" fontId="9" fillId="0" borderId="1" xfId="20" applyFont="1" applyBorder="1" applyAlignment="1">
      <alignment wrapText="1"/>
      <protection/>
    </xf>
    <xf numFmtId="0" fontId="9" fillId="8" borderId="1" xfId="20" applyFont="1" applyFill="1" applyBorder="1" applyAlignment="1">
      <alignment wrapText="1"/>
      <protection/>
    </xf>
    <xf numFmtId="0" fontId="9" fillId="2" borderId="1" xfId="20" applyFont="1" applyFill="1" applyBorder="1" applyAlignment="1">
      <alignment wrapText="1"/>
      <protection/>
    </xf>
    <xf numFmtId="0" fontId="9" fillId="8" borderId="5" xfId="20" applyFont="1" applyFill="1" applyBorder="1" applyAlignment="1">
      <alignment wrapText="1"/>
      <protection/>
    </xf>
    <xf numFmtId="0" fontId="7" fillId="8" borderId="5" xfId="20" applyFont="1" applyFill="1" applyBorder="1" applyAlignment="1">
      <alignment wrapText="1"/>
      <protection/>
    </xf>
    <xf numFmtId="1" fontId="7" fillId="8" borderId="1" xfId="20" applyNumberFormat="1" applyFont="1" applyFill="1" applyBorder="1" applyAlignment="1">
      <alignment wrapText="1"/>
      <protection/>
    </xf>
    <xf numFmtId="1" fontId="9" fillId="8" borderId="1" xfId="20" applyNumberFormat="1" applyFont="1" applyFill="1" applyBorder="1" applyAlignment="1">
      <alignment wrapText="1"/>
      <protection/>
    </xf>
    <xf numFmtId="0" fontId="8" fillId="2" borderId="1" xfId="20" applyFont="1" applyFill="1" applyBorder="1" applyAlignment="1">
      <alignment wrapText="1"/>
      <protection/>
    </xf>
    <xf numFmtId="0" fontId="4" fillId="8" borderId="1" xfId="20" applyFont="1" applyFill="1" applyBorder="1" applyAlignment="1">
      <alignment wrapText="1"/>
      <protection/>
    </xf>
    <xf numFmtId="0" fontId="9" fillId="0" borderId="1" xfId="20" applyFont="1" applyFill="1" applyBorder="1" applyAlignment="1">
      <alignment wrapText="1"/>
      <protection/>
    </xf>
    <xf numFmtId="0" fontId="8" fillId="8" borderId="1" xfId="20" applyFont="1" applyFill="1" applyBorder="1" applyAlignment="1">
      <alignment wrapText="1"/>
      <protection/>
    </xf>
    <xf numFmtId="0" fontId="7" fillId="0" borderId="1" xfId="20" applyFont="1" applyBorder="1" applyAlignment="1">
      <alignment wrapText="1"/>
      <protection/>
    </xf>
    <xf numFmtId="0" fontId="7" fillId="0" borderId="1" xfId="20" applyFont="1" applyFill="1" applyBorder="1" applyAlignment="1">
      <alignment wrapText="1"/>
      <protection/>
    </xf>
    <xf numFmtId="4" fontId="6" fillId="0" borderId="6" xfId="20" applyNumberFormat="1" applyFont="1" applyBorder="1">
      <alignment/>
      <protection/>
    </xf>
    <xf numFmtId="4" fontId="1" fillId="0" borderId="6" xfId="20" applyNumberFormat="1" applyBorder="1">
      <alignment/>
      <protection/>
    </xf>
    <xf numFmtId="4" fontId="1" fillId="8" borderId="6" xfId="20" applyNumberFormat="1" applyFill="1" applyBorder="1">
      <alignment/>
      <protection/>
    </xf>
    <xf numFmtId="4" fontId="6" fillId="3" borderId="6" xfId="20" applyNumberFormat="1" applyFont="1" applyFill="1" applyBorder="1">
      <alignment/>
      <protection/>
    </xf>
    <xf numFmtId="4" fontId="6" fillId="2" borderId="6" xfId="20" applyNumberFormat="1" applyFont="1" applyFill="1" applyBorder="1">
      <alignment/>
      <protection/>
    </xf>
    <xf numFmtId="4" fontId="1" fillId="2" borderId="6" xfId="20" applyNumberFormat="1" applyFont="1" applyFill="1" applyBorder="1">
      <alignment/>
      <protection/>
    </xf>
    <xf numFmtId="4" fontId="11" fillId="6" borderId="6" xfId="20" applyNumberFormat="1" applyFont="1" applyFill="1" applyBorder="1">
      <alignment/>
      <protection/>
    </xf>
    <xf numFmtId="4" fontId="11" fillId="7" borderId="6" xfId="20" applyNumberFormat="1" applyFont="1" applyFill="1" applyBorder="1">
      <alignment/>
      <protection/>
    </xf>
    <xf numFmtId="4" fontId="6" fillId="5" borderId="6" xfId="20" applyNumberFormat="1" applyFont="1" applyFill="1" applyBorder="1">
      <alignment/>
      <protection/>
    </xf>
    <xf numFmtId="4" fontId="6" fillId="0" borderId="6" xfId="20" applyNumberFormat="1" applyFont="1" applyBorder="1" applyAlignment="1">
      <alignment/>
      <protection/>
    </xf>
    <xf numFmtId="4" fontId="1" fillId="0" borderId="6" xfId="20" applyNumberFormat="1" applyFont="1" applyBorder="1" applyAlignment="1">
      <alignment/>
      <protection/>
    </xf>
    <xf numFmtId="4" fontId="6" fillId="3" borderId="6" xfId="20" applyNumberFormat="1" applyFont="1" applyFill="1" applyBorder="1" applyAlignment="1">
      <alignment/>
      <protection/>
    </xf>
    <xf numFmtId="4" fontId="6" fillId="5" borderId="6" xfId="20" applyNumberFormat="1" applyFont="1" applyFill="1" applyBorder="1" applyAlignment="1">
      <alignment/>
      <protection/>
    </xf>
    <xf numFmtId="4" fontId="1" fillId="8" borderId="6" xfId="20" applyNumberFormat="1" applyFont="1" applyFill="1" applyBorder="1" applyAlignment="1">
      <alignment/>
      <protection/>
    </xf>
    <xf numFmtId="4" fontId="11" fillId="6" borderId="6" xfId="20" applyNumberFormat="1" applyFont="1" applyFill="1" applyBorder="1" applyAlignment="1">
      <alignment/>
      <protection/>
    </xf>
    <xf numFmtId="4" fontId="11" fillId="7" borderId="6" xfId="20" applyNumberFormat="1" applyFont="1" applyFill="1" applyBorder="1" applyAlignment="1">
      <alignment/>
      <protection/>
    </xf>
    <xf numFmtId="4" fontId="6" fillId="2" borderId="6" xfId="20" applyNumberFormat="1" applyFont="1" applyFill="1" applyBorder="1" applyAlignment="1">
      <alignment/>
      <protection/>
    </xf>
    <xf numFmtId="4" fontId="3" fillId="2" borderId="6" xfId="20" applyNumberFormat="1" applyFont="1" applyFill="1" applyBorder="1">
      <alignment/>
      <protection/>
    </xf>
    <xf numFmtId="4" fontId="1" fillId="9" borderId="6" xfId="20" applyNumberFormat="1" applyFont="1" applyFill="1" applyBorder="1" applyAlignment="1">
      <alignment/>
      <protection/>
    </xf>
    <xf numFmtId="4" fontId="1" fillId="2" borderId="6" xfId="20" applyNumberFormat="1" applyFill="1" applyBorder="1">
      <alignment/>
      <protection/>
    </xf>
    <xf numFmtId="4" fontId="1" fillId="8" borderId="6" xfId="20" applyNumberFormat="1" applyFont="1" applyFill="1" applyBorder="1">
      <alignment/>
      <protection/>
    </xf>
    <xf numFmtId="4" fontId="6" fillId="8" borderId="6" xfId="20" applyNumberFormat="1" applyFont="1" applyFill="1" applyBorder="1" applyAlignment="1">
      <alignment/>
      <protection/>
    </xf>
    <xf numFmtId="4" fontId="11" fillId="4" borderId="6" xfId="20" applyNumberFormat="1" applyFont="1" applyFill="1" applyBorder="1" applyAlignment="1">
      <alignment/>
      <protection/>
    </xf>
    <xf numFmtId="4" fontId="11" fillId="4" borderId="6" xfId="20" applyNumberFormat="1" applyFont="1" applyFill="1" applyBorder="1">
      <alignment/>
      <protection/>
    </xf>
    <xf numFmtId="0" fontId="10" fillId="10" borderId="1" xfId="20" applyFont="1" applyFill="1" applyBorder="1" applyAlignment="1">
      <alignment horizontal="center"/>
      <protection/>
    </xf>
    <xf numFmtId="4" fontId="1" fillId="10" borderId="7" xfId="20" applyNumberFormat="1" applyFill="1" applyBorder="1">
      <alignment/>
      <protection/>
    </xf>
    <xf numFmtId="4" fontId="1" fillId="10" borderId="6" xfId="20" applyNumberFormat="1" applyFill="1" applyBorder="1">
      <alignment/>
      <protection/>
    </xf>
    <xf numFmtId="4" fontId="1" fillId="10" borderId="6" xfId="20" applyNumberFormat="1" applyFont="1" applyFill="1" applyBorder="1" applyAlignment="1">
      <alignment/>
      <protection/>
    </xf>
    <xf numFmtId="0" fontId="3" fillId="10" borderId="3" xfId="20" applyFont="1" applyFill="1" applyBorder="1" applyAlignment="1">
      <alignment horizontal="center" vertical="center" wrapText="1"/>
      <protection/>
    </xf>
    <xf numFmtId="0" fontId="0" fillId="0" borderId="7" xfId="0" applyBorder="1"/>
    <xf numFmtId="0" fontId="0" fillId="0" borderId="7" xfId="0" applyBorder="1" applyAlignment="1">
      <alignment wrapText="1"/>
    </xf>
    <xf numFmtId="0" fontId="23" fillId="0" borderId="0" xfId="0" applyFont="1"/>
    <xf numFmtId="4" fontId="1" fillId="11" borderId="1" xfId="20" applyNumberFormat="1" applyFill="1" applyBorder="1">
      <alignment/>
      <protection/>
    </xf>
    <xf numFmtId="4" fontId="6" fillId="11" borderId="6" xfId="20" applyNumberFormat="1" applyFont="1" applyFill="1" applyBorder="1">
      <alignment/>
      <protection/>
    </xf>
    <xf numFmtId="4" fontId="6" fillId="11" borderId="1" xfId="20" applyNumberFormat="1" applyFont="1" applyFill="1" applyBorder="1">
      <alignment/>
      <protection/>
    </xf>
    <xf numFmtId="4" fontId="12" fillId="11" borderId="1" xfId="20" applyNumberFormat="1" applyFont="1" applyFill="1" applyBorder="1">
      <alignment/>
      <protection/>
    </xf>
    <xf numFmtId="4" fontId="1" fillId="11" borderId="6" xfId="20" applyNumberFormat="1" applyFont="1" applyFill="1" applyBorder="1">
      <alignment/>
      <protection/>
    </xf>
    <xf numFmtId="4" fontId="1" fillId="11" borderId="6" xfId="20" applyNumberFormat="1" applyFill="1" applyBorder="1">
      <alignment/>
      <protection/>
    </xf>
    <xf numFmtId="4" fontId="11" fillId="11" borderId="6" xfId="20" applyNumberFormat="1" applyFont="1" applyFill="1" applyBorder="1">
      <alignment/>
      <protection/>
    </xf>
    <xf numFmtId="4" fontId="6" fillId="11" borderId="6" xfId="20" applyNumberFormat="1" applyFont="1" applyFill="1" applyBorder="1" applyAlignment="1">
      <alignment/>
      <protection/>
    </xf>
    <xf numFmtId="4" fontId="1" fillId="11" borderId="6" xfId="20" applyNumberFormat="1" applyFont="1" applyFill="1" applyBorder="1" applyAlignment="1">
      <alignment/>
      <protection/>
    </xf>
    <xf numFmtId="4" fontId="11" fillId="11" borderId="6" xfId="20" applyNumberFormat="1" applyFont="1" applyFill="1" applyBorder="1" applyAlignment="1">
      <alignment/>
      <protection/>
    </xf>
    <xf numFmtId="4" fontId="3" fillId="11" borderId="6" xfId="20" applyNumberFormat="1" applyFont="1" applyFill="1" applyBorder="1">
      <alignment/>
      <protection/>
    </xf>
    <xf numFmtId="4" fontId="5" fillId="11" borderId="6" xfId="20" applyNumberFormat="1" applyFont="1" applyFill="1" applyBorder="1" applyAlignment="1">
      <alignment/>
      <protection/>
    </xf>
    <xf numFmtId="0" fontId="3" fillId="2" borderId="1" xfId="20" applyFont="1" applyFill="1" applyBorder="1" applyAlignment="1">
      <alignment vertical="center" wrapText="1" shrinkToFit="1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" fillId="4" borderId="1" xfId="20" applyFill="1" applyBorder="1" applyAlignment="1">
      <alignment/>
      <protection/>
    </xf>
    <xf numFmtId="0" fontId="1" fillId="6" borderId="1" xfId="20" applyFill="1" applyBorder="1" applyAlignment="1">
      <alignment/>
      <protection/>
    </xf>
    <xf numFmtId="0" fontId="1" fillId="7" borderId="1" xfId="20" applyFill="1" applyBorder="1" applyAlignment="1">
      <alignment/>
      <protection/>
    </xf>
    <xf numFmtId="0" fontId="1" fillId="5" borderId="1" xfId="20" applyFill="1" applyBorder="1" applyAlignment="1">
      <alignment/>
      <protection/>
    </xf>
    <xf numFmtId="0" fontId="1" fillId="3" borderId="1" xfId="20" applyFill="1" applyBorder="1" applyAlignment="1">
      <alignment/>
      <protection/>
    </xf>
    <xf numFmtId="4" fontId="6" fillId="12" borderId="6" xfId="20" applyNumberFormat="1" applyFont="1" applyFill="1" applyBorder="1" applyAlignment="1">
      <alignment/>
      <protection/>
    </xf>
    <xf numFmtId="4" fontId="13" fillId="7" borderId="4" xfId="20" applyNumberFormat="1" applyFont="1" applyFill="1" applyBorder="1" applyAlignment="1">
      <alignment horizontal="right"/>
      <protection/>
    </xf>
    <xf numFmtId="4" fontId="9" fillId="5" borderId="6" xfId="20" applyNumberFormat="1" applyFont="1" applyFill="1" applyBorder="1" applyAlignment="1">
      <alignment wrapText="1"/>
      <protection/>
    </xf>
    <xf numFmtId="4" fontId="9" fillId="3" borderId="6" xfId="20" applyNumberFormat="1" applyFont="1" applyFill="1" applyBorder="1" applyAlignment="1">
      <alignment wrapText="1"/>
      <protection/>
    </xf>
    <xf numFmtId="4" fontId="13" fillId="11" borderId="4" xfId="20" applyNumberFormat="1" applyFont="1" applyFill="1" applyBorder="1" applyAlignment="1">
      <alignment horizontal="right"/>
      <protection/>
    </xf>
    <xf numFmtId="4" fontId="13" fillId="11" borderId="6" xfId="20" applyNumberFormat="1" applyFont="1" applyFill="1" applyBorder="1" applyAlignment="1">
      <alignment wrapText="1"/>
      <protection/>
    </xf>
    <xf numFmtId="4" fontId="9" fillId="11" borderId="6" xfId="20" applyNumberFormat="1" applyFont="1" applyFill="1" applyBorder="1" applyAlignment="1">
      <alignment wrapText="1"/>
      <protection/>
    </xf>
    <xf numFmtId="1" fontId="24" fillId="7" borderId="3" xfId="20" applyNumberFormat="1" applyFont="1" applyFill="1" applyBorder="1" applyAlignment="1">
      <alignment/>
      <protection/>
    </xf>
    <xf numFmtId="4" fontId="0" fillId="0" borderId="0" xfId="0" applyNumberFormat="1"/>
    <xf numFmtId="4" fontId="6" fillId="13" borderId="6" xfId="20" applyNumberFormat="1" applyFont="1" applyFill="1" applyBorder="1" applyAlignment="1">
      <alignment/>
      <protection/>
    </xf>
    <xf numFmtId="4" fontId="6" fillId="12" borderId="1" xfId="20" applyNumberFormat="1" applyFont="1" applyFill="1" applyBorder="1" applyAlignment="1">
      <alignment/>
      <protection/>
    </xf>
    <xf numFmtId="4" fontId="2" fillId="0" borderId="0" xfId="0" applyNumberFormat="1" applyFont="1"/>
    <xf numFmtId="4" fontId="6" fillId="13" borderId="1" xfId="20" applyNumberFormat="1" applyFont="1" applyFill="1" applyBorder="1" applyAlignment="1">
      <alignment/>
      <protection/>
    </xf>
    <xf numFmtId="4" fontId="5" fillId="8" borderId="6" xfId="20" applyNumberFormat="1" applyFont="1" applyFill="1" applyBorder="1" applyAlignment="1">
      <alignment/>
      <protection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 vertical="center"/>
    </xf>
    <xf numFmtId="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" fontId="25" fillId="0" borderId="0" xfId="0" applyNumberFormat="1" applyFont="1"/>
    <xf numFmtId="4" fontId="1" fillId="0" borderId="1" xfId="20" applyNumberFormat="1" applyFont="1" applyBorder="1">
      <alignment/>
      <protection/>
    </xf>
    <xf numFmtId="4" fontId="1" fillId="8" borderId="1" xfId="20" applyNumberFormat="1" applyFont="1" applyFill="1" applyBorder="1">
      <alignment/>
      <protection/>
    </xf>
    <xf numFmtId="4" fontId="1" fillId="9" borderId="1" xfId="20" applyNumberFormat="1" applyFont="1" applyFill="1" applyBorder="1" applyAlignment="1">
      <alignment/>
      <protection/>
    </xf>
    <xf numFmtId="4" fontId="26" fillId="0" borderId="1" xfId="0" applyNumberFormat="1" applyFont="1" applyBorder="1"/>
    <xf numFmtId="4" fontId="1" fillId="0" borderId="1" xfId="20" applyNumberFormat="1" applyFont="1" applyBorder="1" applyAlignment="1">
      <alignment/>
      <protection/>
    </xf>
    <xf numFmtId="4" fontId="1" fillId="8" borderId="1" xfId="20" applyNumberFormat="1" applyFont="1" applyFill="1" applyBorder="1" applyAlignment="1">
      <alignment/>
      <protection/>
    </xf>
    <xf numFmtId="4" fontId="1" fillId="2" borderId="1" xfId="20" applyNumberFormat="1" applyFont="1" applyFill="1" applyBorder="1">
      <alignment/>
      <protection/>
    </xf>
    <xf numFmtId="4" fontId="11" fillId="11" borderId="1" xfId="20" applyNumberFormat="1" applyFont="1" applyFill="1" applyBorder="1" applyAlignment="1">
      <alignment wrapText="1"/>
      <protection/>
    </xf>
    <xf numFmtId="4" fontId="11" fillId="7" borderId="1" xfId="20" applyNumberFormat="1" applyFont="1" applyFill="1" applyBorder="1" applyAlignment="1">
      <alignment horizontal="right"/>
      <protection/>
    </xf>
    <xf numFmtId="4" fontId="6" fillId="5" borderId="1" xfId="20" applyNumberFormat="1" applyFont="1" applyFill="1" applyBorder="1" applyAlignment="1">
      <alignment wrapText="1"/>
      <protection/>
    </xf>
    <xf numFmtId="4" fontId="6" fillId="3" borderId="1" xfId="20" applyNumberFormat="1" applyFont="1" applyFill="1" applyBorder="1" applyAlignment="1">
      <alignment wrapText="1"/>
      <protection/>
    </xf>
    <xf numFmtId="1" fontId="0" fillId="0" borderId="0" xfId="0" applyNumberFormat="1"/>
    <xf numFmtId="1" fontId="2" fillId="0" borderId="0" xfId="0" applyNumberFormat="1" applyFont="1"/>
    <xf numFmtId="4" fontId="0" fillId="14" borderId="0" xfId="0" applyNumberFormat="1" applyFill="1"/>
    <xf numFmtId="1" fontId="2" fillId="14" borderId="0" xfId="0" applyNumberFormat="1" applyFont="1" applyFill="1"/>
    <xf numFmtId="4" fontId="2" fillId="14" borderId="0" xfId="0" applyNumberFormat="1" applyFont="1" applyFill="1"/>
    <xf numFmtId="4" fontId="27" fillId="15" borderId="0" xfId="0" applyNumberFormat="1" applyFont="1" applyFill="1"/>
    <xf numFmtId="1" fontId="27" fillId="15" borderId="0" xfId="0" applyNumberFormat="1" applyFont="1" applyFill="1"/>
    <xf numFmtId="1" fontId="2" fillId="15" borderId="0" xfId="0" applyNumberFormat="1" applyFont="1" applyFill="1"/>
    <xf numFmtId="4" fontId="2" fillId="15" borderId="0" xfId="0" applyNumberFormat="1" applyFont="1" applyFill="1"/>
    <xf numFmtId="1" fontId="9" fillId="5" borderId="2" xfId="20" applyNumberFormat="1" applyFont="1" applyFill="1" applyBorder="1" applyAlignment="1">
      <alignment horizontal="center" wrapText="1"/>
      <protection/>
    </xf>
    <xf numFmtId="1" fontId="9" fillId="5" borderId="5" xfId="20" applyNumberFormat="1" applyFont="1" applyFill="1" applyBorder="1" applyAlignment="1">
      <alignment horizontal="center" wrapText="1"/>
      <protection/>
    </xf>
    <xf numFmtId="1" fontId="9" fillId="3" borderId="2" xfId="20" applyNumberFormat="1" applyFont="1" applyFill="1" applyBorder="1" applyAlignment="1">
      <alignment horizontal="center" wrapText="1"/>
      <protection/>
    </xf>
    <xf numFmtId="1" fontId="9" fillId="3" borderId="5" xfId="20" applyNumberFormat="1" applyFont="1" applyFill="1" applyBorder="1" applyAlignment="1">
      <alignment horizontal="center" wrapText="1"/>
      <protection/>
    </xf>
    <xf numFmtId="0" fontId="6" fillId="5" borderId="2" xfId="20" applyFont="1" applyFill="1" applyBorder="1" applyAlignment="1">
      <alignment wrapText="1"/>
      <protection/>
    </xf>
    <xf numFmtId="0" fontId="6" fillId="5" borderId="5" xfId="20" applyFont="1" applyFill="1" applyBorder="1" applyAlignment="1">
      <alignment wrapText="1"/>
      <protection/>
    </xf>
    <xf numFmtId="1" fontId="1" fillId="9" borderId="6" xfId="20" applyNumberFormat="1" applyFont="1" applyFill="1" applyBorder="1" applyAlignment="1">
      <alignment horizontal="left"/>
      <protection/>
    </xf>
    <xf numFmtId="1" fontId="1" fillId="9" borderId="5" xfId="20" applyNumberFormat="1" applyFont="1" applyFill="1" applyBorder="1" applyAlignment="1">
      <alignment horizontal="left"/>
      <protection/>
    </xf>
    <xf numFmtId="1" fontId="6" fillId="3" borderId="2" xfId="20" applyNumberFormat="1" applyFont="1" applyFill="1" applyBorder="1" applyAlignment="1">
      <alignment horizontal="center" wrapText="1"/>
      <protection/>
    </xf>
    <xf numFmtId="1" fontId="6" fillId="3" borderId="5" xfId="20" applyNumberFormat="1" applyFont="1" applyFill="1" applyBorder="1" applyAlignment="1">
      <alignment horizontal="center" wrapText="1"/>
      <protection/>
    </xf>
    <xf numFmtId="1" fontId="6" fillId="3" borderId="6" xfId="20" applyNumberFormat="1" applyFont="1" applyFill="1" applyBorder="1" applyAlignment="1">
      <alignment horizontal="center" wrapText="1"/>
      <protection/>
    </xf>
    <xf numFmtId="1" fontId="11" fillId="6" borderId="2" xfId="20" applyNumberFormat="1" applyFont="1" applyFill="1" applyBorder="1" applyAlignment="1">
      <alignment horizontal="center" wrapText="1"/>
      <protection/>
    </xf>
    <xf numFmtId="1" fontId="11" fillId="6" borderId="5" xfId="20" applyNumberFormat="1" applyFont="1" applyFill="1" applyBorder="1" applyAlignment="1">
      <alignment horizontal="center" wrapText="1"/>
      <protection/>
    </xf>
    <xf numFmtId="1" fontId="11" fillId="7" borderId="2" xfId="20" applyNumberFormat="1" applyFont="1" applyFill="1" applyBorder="1" applyAlignment="1">
      <alignment horizontal="center" wrapText="1"/>
      <protection/>
    </xf>
    <xf numFmtId="1" fontId="11" fillId="7" borderId="5" xfId="20" applyNumberFormat="1" applyFont="1" applyFill="1" applyBorder="1" applyAlignment="1">
      <alignment horizontal="center" wrapText="1"/>
      <protection/>
    </xf>
    <xf numFmtId="1" fontId="6" fillId="5" borderId="2" xfId="20" applyNumberFormat="1" applyFont="1" applyFill="1" applyBorder="1" applyAlignment="1">
      <alignment horizontal="center" wrapText="1"/>
      <protection/>
    </xf>
    <xf numFmtId="1" fontId="6" fillId="5" borderId="5" xfId="20" applyNumberFormat="1" applyFont="1" applyFill="1" applyBorder="1" applyAlignment="1">
      <alignment horizontal="center" wrapText="1"/>
      <protection/>
    </xf>
    <xf numFmtId="0" fontId="11" fillId="6" borderId="2" xfId="20" applyFont="1" applyFill="1" applyBorder="1" applyAlignment="1">
      <alignment horizontal="center" wrapText="1"/>
      <protection/>
    </xf>
    <xf numFmtId="0" fontId="11" fillId="6" borderId="5" xfId="20" applyFont="1" applyFill="1" applyBorder="1" applyAlignment="1">
      <alignment horizontal="center" wrapText="1"/>
      <protection/>
    </xf>
    <xf numFmtId="0" fontId="11" fillId="7" borderId="2" xfId="20" applyFont="1" applyFill="1" applyBorder="1" applyAlignment="1">
      <alignment horizontal="center" wrapText="1"/>
      <protection/>
    </xf>
    <xf numFmtId="0" fontId="11" fillId="7" borderId="5" xfId="20" applyFont="1" applyFill="1" applyBorder="1" applyAlignment="1">
      <alignment horizontal="center" wrapText="1"/>
      <protection/>
    </xf>
    <xf numFmtId="1" fontId="9" fillId="3" borderId="6" xfId="20" applyNumberFormat="1" applyFont="1" applyFill="1" applyBorder="1" applyAlignment="1">
      <alignment horizontal="center" wrapText="1"/>
      <protection/>
    </xf>
    <xf numFmtId="1" fontId="13" fillId="7" borderId="2" xfId="20" applyNumberFormat="1" applyFont="1" applyFill="1" applyBorder="1" applyAlignment="1">
      <alignment horizontal="center" wrapText="1"/>
      <protection/>
    </xf>
    <xf numFmtId="1" fontId="13" fillId="7" borderId="5" xfId="20" applyNumberFormat="1" applyFont="1" applyFill="1" applyBorder="1" applyAlignment="1">
      <alignment horizontal="center" wrapText="1"/>
      <protection/>
    </xf>
    <xf numFmtId="1" fontId="13" fillId="6" borderId="2" xfId="20" applyNumberFormat="1" applyFont="1" applyFill="1" applyBorder="1" applyAlignment="1">
      <alignment horizontal="center" wrapText="1"/>
      <protection/>
    </xf>
    <xf numFmtId="1" fontId="13" fillId="6" borderId="5" xfId="20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" fontId="1" fillId="0" borderId="1" xfId="20" applyNumberFormat="1" applyBorder="1" applyAlignment="1">
      <alignment horizontal="right"/>
      <protection/>
    </xf>
    <xf numFmtId="0" fontId="10" fillId="0" borderId="1" xfId="20" applyFont="1" applyBorder="1" applyAlignment="1">
      <alignment horizontal="center"/>
      <protection/>
    </xf>
    <xf numFmtId="0" fontId="14" fillId="0" borderId="1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3" borderId="2" xfId="20" applyFont="1" applyFill="1" applyBorder="1" applyAlignment="1">
      <alignment horizontal="center" wrapText="1"/>
      <protection/>
    </xf>
    <xf numFmtId="0" fontId="6" fillId="3" borderId="5" xfId="20" applyFont="1" applyFill="1" applyBorder="1" applyAlignment="1">
      <alignment horizontal="center" wrapText="1"/>
      <protection/>
    </xf>
    <xf numFmtId="1" fontId="13" fillId="11" borderId="2" xfId="20" applyNumberFormat="1" applyFont="1" applyFill="1" applyBorder="1" applyAlignment="1">
      <alignment horizontal="center" wrapText="1"/>
      <protection/>
    </xf>
    <xf numFmtId="1" fontId="13" fillId="11" borderId="5" xfId="20" applyNumberFormat="1" applyFont="1" applyFill="1" applyBorder="1" applyAlignment="1">
      <alignment horizontal="center" wrapText="1"/>
      <protection/>
    </xf>
    <xf numFmtId="4" fontId="6" fillId="5" borderId="2" xfId="20" applyNumberFormat="1" applyFont="1" applyFill="1" applyBorder="1" applyAlignment="1">
      <alignment horizontal="center" wrapText="1"/>
      <protection/>
    </xf>
    <xf numFmtId="4" fontId="6" fillId="5" borderId="5" xfId="20" applyNumberFormat="1" applyFont="1" applyFill="1" applyBorder="1" applyAlignment="1">
      <alignment horizontal="center" wrapText="1"/>
      <protection/>
    </xf>
    <xf numFmtId="4" fontId="11" fillId="4" borderId="2" xfId="20" applyNumberFormat="1" applyFont="1" applyFill="1" applyBorder="1" applyAlignment="1">
      <alignment/>
      <protection/>
    </xf>
    <xf numFmtId="0" fontId="11" fillId="4" borderId="5" xfId="20" applyFont="1" applyFill="1" applyBorder="1" applyAlignment="1">
      <alignment/>
      <protection/>
    </xf>
    <xf numFmtId="0" fontId="11" fillId="7" borderId="3" xfId="20" applyFont="1" applyFill="1" applyBorder="1" applyAlignment="1">
      <alignment/>
      <protection/>
    </xf>
    <xf numFmtId="0" fontId="11" fillId="7" borderId="4" xfId="20" applyFont="1" applyFill="1" applyBorder="1" applyAlignment="1">
      <alignment/>
      <protection/>
    </xf>
    <xf numFmtId="4" fontId="11" fillId="7" borderId="2" xfId="20" applyNumberFormat="1" applyFont="1" applyFill="1" applyBorder="1" applyAlignment="1">
      <alignment horizontal="center" wrapText="1"/>
      <protection/>
    </xf>
    <xf numFmtId="4" fontId="11" fillId="7" borderId="5" xfId="20" applyNumberFormat="1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2"/>
  <sheetViews>
    <sheetView tabSelected="1" workbookViewId="0" topLeftCell="A36">
      <selection activeCell="A52" sqref="A52"/>
    </sheetView>
  </sheetViews>
  <sheetFormatPr defaultColWidth="9.140625" defaultRowHeight="15"/>
  <cols>
    <col min="2" max="2" width="32.140625" style="0" customWidth="1"/>
    <col min="3" max="3" width="11.7109375" style="0" customWidth="1"/>
    <col min="4" max="4" width="0.85546875" style="0" customWidth="1"/>
    <col min="5" max="10" width="11.7109375" style="0" customWidth="1"/>
    <col min="11" max="12" width="15.421875" style="0" customWidth="1"/>
    <col min="13" max="13" width="13.140625" style="0" customWidth="1"/>
    <col min="14" max="14" width="14.57421875" style="0" customWidth="1"/>
    <col min="15" max="15" width="13.57421875" style="0" customWidth="1"/>
    <col min="16" max="16" width="12.8515625" style="0" customWidth="1"/>
    <col min="17" max="17" width="13.00390625" style="0" customWidth="1"/>
    <col min="18" max="18" width="12.140625" style="0" customWidth="1"/>
    <col min="19" max="19" width="12.57421875" style="0" customWidth="1"/>
  </cols>
  <sheetData>
    <row r="1" spans="1:2" ht="18.75">
      <c r="A1" s="227" t="s">
        <v>264</v>
      </c>
      <c r="B1" s="227"/>
    </row>
    <row r="2" spans="1:10" ht="15.75">
      <c r="A2" s="228" t="s">
        <v>265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.75">
      <c r="A3" s="229" t="s">
        <v>266</v>
      </c>
      <c r="B3" s="229"/>
      <c r="C3" s="229"/>
      <c r="D3" s="229"/>
      <c r="E3" s="229"/>
      <c r="F3" s="229"/>
      <c r="G3" s="229"/>
      <c r="H3" s="229"/>
      <c r="I3" s="229"/>
      <c r="J3" s="229"/>
    </row>
    <row r="5" spans="1:10" ht="15">
      <c r="A5" s="231" t="s">
        <v>0</v>
      </c>
      <c r="B5" s="231"/>
      <c r="C5" s="231"/>
      <c r="D5" s="132"/>
      <c r="E5" s="232" t="s">
        <v>257</v>
      </c>
      <c r="F5" s="232"/>
      <c r="G5" s="232"/>
      <c r="H5" s="232"/>
      <c r="I5" s="232"/>
      <c r="J5" s="232"/>
    </row>
    <row r="6" spans="1:12" ht="15">
      <c r="A6" s="230">
        <f>SUM(C8+C314+C326)</f>
        <v>5926000</v>
      </c>
      <c r="B6" s="230"/>
      <c r="C6" s="230"/>
      <c r="D6" s="133"/>
      <c r="E6" s="174">
        <f aca="true" t="shared" si="0" ref="E6:J6">SUM(E8+E314+E326)</f>
        <v>585800</v>
      </c>
      <c r="F6" s="174">
        <f t="shared" si="0"/>
        <v>494300</v>
      </c>
      <c r="G6" s="174">
        <f t="shared" si="0"/>
        <v>618800</v>
      </c>
      <c r="H6" s="174">
        <f t="shared" si="0"/>
        <v>3264000</v>
      </c>
      <c r="I6" s="174">
        <f t="shared" si="0"/>
        <v>141100</v>
      </c>
      <c r="J6" s="174">
        <f t="shared" si="0"/>
        <v>400000</v>
      </c>
      <c r="K6" s="168">
        <f>SUM(E6:J6)</f>
        <v>5504000</v>
      </c>
      <c r="L6" s="168"/>
    </row>
    <row r="7" spans="1:21" ht="45">
      <c r="A7" s="152" t="s">
        <v>1</v>
      </c>
      <c r="B7" s="153" t="s">
        <v>2</v>
      </c>
      <c r="C7" s="154" t="s">
        <v>388</v>
      </c>
      <c r="D7" s="136"/>
      <c r="E7" s="137" t="s">
        <v>258</v>
      </c>
      <c r="F7" s="137" t="s">
        <v>259</v>
      </c>
      <c r="G7" s="138" t="s">
        <v>260</v>
      </c>
      <c r="H7" s="137" t="s">
        <v>261</v>
      </c>
      <c r="I7" s="138" t="s">
        <v>262</v>
      </c>
      <c r="J7" s="138" t="s">
        <v>263</v>
      </c>
      <c r="K7" s="168"/>
      <c r="L7" s="168"/>
      <c r="M7" s="179" t="s">
        <v>398</v>
      </c>
      <c r="N7" s="176" t="s">
        <v>402</v>
      </c>
      <c r="O7" s="176" t="s">
        <v>399</v>
      </c>
      <c r="P7" s="176" t="s">
        <v>261</v>
      </c>
      <c r="Q7" s="179" t="s">
        <v>400</v>
      </c>
      <c r="R7" s="179" t="s">
        <v>401</v>
      </c>
      <c r="S7" s="175"/>
      <c r="T7" s="175"/>
      <c r="U7" s="175"/>
    </row>
    <row r="8" spans="1:20" ht="15">
      <c r="A8" s="14" t="s">
        <v>3</v>
      </c>
      <c r="B8" s="155"/>
      <c r="C8" s="30">
        <f aca="true" t="shared" si="1" ref="C8:J8">SUM(C9+C77+C92+C140+C158+C165+C190+C205+C213+C219+C278+C308)</f>
        <v>4781105</v>
      </c>
      <c r="D8" s="30">
        <f t="shared" si="1"/>
        <v>821135</v>
      </c>
      <c r="E8" s="30">
        <f t="shared" si="1"/>
        <v>401485</v>
      </c>
      <c r="F8" s="30">
        <f t="shared" si="1"/>
        <v>245600</v>
      </c>
      <c r="G8" s="30">
        <f t="shared" si="1"/>
        <v>457920</v>
      </c>
      <c r="H8" s="30">
        <f t="shared" si="1"/>
        <v>2753100</v>
      </c>
      <c r="I8" s="30">
        <f t="shared" si="1"/>
        <v>101000</v>
      </c>
      <c r="J8" s="30">
        <f t="shared" si="1"/>
        <v>400000</v>
      </c>
      <c r="K8" s="168"/>
      <c r="L8" s="168"/>
      <c r="M8" s="177">
        <v>585800</v>
      </c>
      <c r="N8" s="178">
        <v>494300</v>
      </c>
      <c r="O8" s="178">
        <v>618800</v>
      </c>
      <c r="P8" s="178">
        <v>3264000</v>
      </c>
      <c r="Q8" s="178">
        <v>141100</v>
      </c>
      <c r="R8" s="177">
        <v>400000</v>
      </c>
      <c r="S8" s="177">
        <f>SUM(M8:R8)</f>
        <v>5504000</v>
      </c>
      <c r="T8" s="178"/>
    </row>
    <row r="9" spans="1:19" ht="15">
      <c r="A9" s="41" t="s">
        <v>4</v>
      </c>
      <c r="B9" s="156"/>
      <c r="C9" s="31">
        <f>SUM(C10)</f>
        <v>313025</v>
      </c>
      <c r="D9" s="143">
        <f aca="true" t="shared" si="2" ref="D9:J9">SUM(D10)</f>
        <v>366880</v>
      </c>
      <c r="E9" s="31">
        <f t="shared" si="2"/>
        <v>229325</v>
      </c>
      <c r="F9" s="31">
        <f t="shared" si="2"/>
        <v>500</v>
      </c>
      <c r="G9" s="31">
        <f t="shared" si="2"/>
        <v>0</v>
      </c>
      <c r="H9" s="31">
        <f t="shared" si="2"/>
        <v>83200</v>
      </c>
      <c r="I9" s="31">
        <f t="shared" si="2"/>
        <v>0</v>
      </c>
      <c r="J9" s="31">
        <f t="shared" si="2"/>
        <v>0</v>
      </c>
      <c r="K9" s="168"/>
      <c r="M9" s="168">
        <f>-E6</f>
        <v>-585800</v>
      </c>
      <c r="N9" s="168">
        <f aca="true" t="shared" si="3" ref="N9:S9">-F6</f>
        <v>-494300</v>
      </c>
      <c r="O9" s="168">
        <f t="shared" si="3"/>
        <v>-618800</v>
      </c>
      <c r="P9" s="168">
        <f t="shared" si="3"/>
        <v>-3264000</v>
      </c>
      <c r="Q9" s="168">
        <f t="shared" si="3"/>
        <v>-141100</v>
      </c>
      <c r="R9" s="168">
        <f t="shared" si="3"/>
        <v>-400000</v>
      </c>
      <c r="S9" s="168">
        <f t="shared" si="3"/>
        <v>-5504000</v>
      </c>
    </row>
    <row r="10" spans="1:19" ht="15">
      <c r="A10" s="42" t="s">
        <v>5</v>
      </c>
      <c r="B10" s="157"/>
      <c r="C10" s="32">
        <f>SUM(C11)</f>
        <v>313025</v>
      </c>
      <c r="D10" s="143">
        <f aca="true" t="shared" si="4" ref="D10:J10">SUM(D11)</f>
        <v>366880</v>
      </c>
      <c r="E10" s="32">
        <f t="shared" si="4"/>
        <v>229325</v>
      </c>
      <c r="F10" s="32">
        <f t="shared" si="4"/>
        <v>500</v>
      </c>
      <c r="G10" s="32">
        <f t="shared" si="4"/>
        <v>0</v>
      </c>
      <c r="H10" s="32">
        <f t="shared" si="4"/>
        <v>83200</v>
      </c>
      <c r="I10" s="32">
        <f t="shared" si="4"/>
        <v>0</v>
      </c>
      <c r="J10" s="32">
        <f t="shared" si="4"/>
        <v>0</v>
      </c>
      <c r="K10" s="168"/>
      <c r="L10" s="171"/>
      <c r="M10" s="180">
        <f>SUM(M8:M9)</f>
        <v>0</v>
      </c>
      <c r="N10" s="180">
        <f aca="true" t="shared" si="5" ref="N10:S10">SUM(N8:N9)</f>
        <v>0</v>
      </c>
      <c r="O10" s="180">
        <f t="shared" si="5"/>
        <v>0</v>
      </c>
      <c r="P10" s="180">
        <f t="shared" si="5"/>
        <v>0</v>
      </c>
      <c r="Q10" s="180">
        <f t="shared" si="5"/>
        <v>0</v>
      </c>
      <c r="R10" s="180">
        <f t="shared" si="5"/>
        <v>0</v>
      </c>
      <c r="S10" s="180">
        <f t="shared" si="5"/>
        <v>0</v>
      </c>
    </row>
    <row r="11" spans="1:18" ht="15.75">
      <c r="A11" s="40" t="s">
        <v>6</v>
      </c>
      <c r="B11" s="158"/>
      <c r="C11" s="33">
        <f aca="true" t="shared" si="6" ref="C11:J11">SUM(C12+C65)</f>
        <v>313025</v>
      </c>
      <c r="D11" s="140">
        <f t="shared" si="6"/>
        <v>366880</v>
      </c>
      <c r="E11" s="33">
        <f t="shared" si="6"/>
        <v>229325</v>
      </c>
      <c r="F11" s="33">
        <f t="shared" si="6"/>
        <v>500</v>
      </c>
      <c r="G11" s="33">
        <f t="shared" si="6"/>
        <v>0</v>
      </c>
      <c r="H11" s="33">
        <f t="shared" si="6"/>
        <v>83200</v>
      </c>
      <c r="I11" s="33">
        <f t="shared" si="6"/>
        <v>0</v>
      </c>
      <c r="J11" s="33">
        <f t="shared" si="6"/>
        <v>0</v>
      </c>
      <c r="K11" s="168"/>
      <c r="M11" s="197">
        <f>SUM(M12+M13+M19+M22+M24+M26+M28)</f>
        <v>2045500</v>
      </c>
      <c r="N11" s="198">
        <v>3</v>
      </c>
      <c r="P11" s="197">
        <f>SUM(P12+P15+P20)</f>
        <v>3480500</v>
      </c>
      <c r="Q11" s="198">
        <v>4</v>
      </c>
      <c r="R11" s="171">
        <f>SUM(M11+P11+P23)</f>
        <v>5926000</v>
      </c>
    </row>
    <row r="12" spans="1:18" ht="15">
      <c r="A12" s="39" t="s">
        <v>7</v>
      </c>
      <c r="B12" s="159"/>
      <c r="C12" s="34">
        <f>SUM(C13+C15+C19+C22+C26+C38+C56+C58)</f>
        <v>312525</v>
      </c>
      <c r="D12" s="140">
        <f>SUM(D13+D15+D19+D22+D26+D38+D58)</f>
        <v>366880</v>
      </c>
      <c r="E12" s="34">
        <f aca="true" t="shared" si="7" ref="E12:J12">SUM(E13+E15+E19+E22+E26+E38+E56+E58)</f>
        <v>229325</v>
      </c>
      <c r="F12" s="34">
        <f t="shared" si="7"/>
        <v>0</v>
      </c>
      <c r="G12" s="34">
        <f t="shared" si="7"/>
        <v>0</v>
      </c>
      <c r="H12" s="34">
        <f t="shared" si="7"/>
        <v>83200</v>
      </c>
      <c r="I12" s="34">
        <f t="shared" si="7"/>
        <v>0</v>
      </c>
      <c r="J12" s="34">
        <f t="shared" si="7"/>
        <v>0</v>
      </c>
      <c r="K12" s="168"/>
      <c r="M12" s="196">
        <f>SUM(C13+C15+C19+C100+C102+C104+C223+C225+C228+C231+C233+C319+C321)</f>
        <v>912750</v>
      </c>
      <c r="N12" s="195">
        <v>31</v>
      </c>
      <c r="P12" s="194">
        <f>SUM(P13:P14)</f>
        <v>130000</v>
      </c>
      <c r="Q12" s="195">
        <v>41</v>
      </c>
      <c r="R12" s="168"/>
    </row>
    <row r="13" spans="1:17" ht="15">
      <c r="A13" s="13">
        <v>311</v>
      </c>
      <c r="B13" s="95" t="s">
        <v>8</v>
      </c>
      <c r="C13" s="46">
        <f>SUM(C14)</f>
        <v>81130</v>
      </c>
      <c r="D13" s="142">
        <f aca="true" t="shared" si="8" ref="D13:J13">SUM(D14)</f>
        <v>142300</v>
      </c>
      <c r="E13" s="46">
        <f t="shared" si="8"/>
        <v>81130</v>
      </c>
      <c r="F13" s="46">
        <f t="shared" si="8"/>
        <v>0</v>
      </c>
      <c r="G13" s="46">
        <f t="shared" si="8"/>
        <v>0</v>
      </c>
      <c r="H13" s="46">
        <f t="shared" si="8"/>
        <v>0</v>
      </c>
      <c r="I13" s="46">
        <f t="shared" si="8"/>
        <v>0</v>
      </c>
      <c r="J13" s="46">
        <f t="shared" si="8"/>
        <v>0</v>
      </c>
      <c r="K13" s="168"/>
      <c r="M13" s="196">
        <f>SUM(M14:M18)</f>
        <v>802690</v>
      </c>
      <c r="N13" s="195">
        <v>32</v>
      </c>
      <c r="P13" s="168">
        <f>SUM(C293)</f>
        <v>10000</v>
      </c>
      <c r="Q13" s="193">
        <v>411</v>
      </c>
    </row>
    <row r="14" spans="1:17" ht="15">
      <c r="A14" s="9">
        <v>3111</v>
      </c>
      <c r="B14" s="94" t="s">
        <v>9</v>
      </c>
      <c r="C14" s="1">
        <v>81130</v>
      </c>
      <c r="D14" s="140">
        <v>142300</v>
      </c>
      <c r="E14" s="181">
        <v>81130</v>
      </c>
      <c r="F14" s="184"/>
      <c r="G14" s="184"/>
      <c r="H14" s="184"/>
      <c r="I14" s="184"/>
      <c r="J14" s="184"/>
      <c r="K14" s="168"/>
      <c r="M14" s="168">
        <f>SUM(C22+C107+C324)</f>
        <v>13000</v>
      </c>
      <c r="N14" s="193">
        <v>321</v>
      </c>
      <c r="P14" s="168">
        <f>SUM(C66+C138)</f>
        <v>120000</v>
      </c>
      <c r="Q14" s="193">
        <v>412</v>
      </c>
    </row>
    <row r="15" spans="1:17" ht="15">
      <c r="A15" s="13">
        <v>312</v>
      </c>
      <c r="B15" s="96" t="s">
        <v>10</v>
      </c>
      <c r="C15" s="46">
        <f>SUM(C16:C18)</f>
        <v>4400</v>
      </c>
      <c r="D15" s="142">
        <f aca="true" t="shared" si="9" ref="D15:J15">SUM(D16:D18)</f>
        <v>4150</v>
      </c>
      <c r="E15" s="46">
        <f t="shared" si="9"/>
        <v>4400</v>
      </c>
      <c r="F15" s="46">
        <f t="shared" si="9"/>
        <v>0</v>
      </c>
      <c r="G15" s="46">
        <f t="shared" si="9"/>
        <v>0</v>
      </c>
      <c r="H15" s="46">
        <f t="shared" si="9"/>
        <v>0</v>
      </c>
      <c r="I15" s="46">
        <f t="shared" si="9"/>
        <v>0</v>
      </c>
      <c r="J15" s="46">
        <f t="shared" si="9"/>
        <v>0</v>
      </c>
      <c r="K15" s="168"/>
      <c r="M15" s="168">
        <f>SUM(C26+C109+C239+C245+C252+C274+C302+C361)</f>
        <v>293000</v>
      </c>
      <c r="N15" s="193">
        <v>322</v>
      </c>
      <c r="P15" s="196">
        <f>SUM(P16:P19)</f>
        <v>3350000</v>
      </c>
      <c r="Q15" s="195">
        <v>42</v>
      </c>
    </row>
    <row r="16" spans="1:17" ht="15">
      <c r="A16" s="9">
        <v>31213</v>
      </c>
      <c r="B16" s="94" t="s">
        <v>11</v>
      </c>
      <c r="C16" s="1">
        <v>400</v>
      </c>
      <c r="D16" s="140">
        <v>400</v>
      </c>
      <c r="E16" s="181">
        <v>400</v>
      </c>
      <c r="F16" s="181"/>
      <c r="G16" s="184"/>
      <c r="H16" s="184"/>
      <c r="I16" s="184"/>
      <c r="J16" s="184"/>
      <c r="K16" s="168"/>
      <c r="M16" s="168">
        <f>SUM(C38+C115+C162+C261+C276+C306+C346+C366)</f>
        <v>324850</v>
      </c>
      <c r="N16" s="193">
        <v>323</v>
      </c>
      <c r="P16" s="168">
        <f>SUM(C155+C282+C298+C372)</f>
        <v>3280000</v>
      </c>
      <c r="Q16" s="193">
        <v>421</v>
      </c>
    </row>
    <row r="17" spans="1:17" ht="15">
      <c r="A17" s="9">
        <v>31219</v>
      </c>
      <c r="B17" s="94" t="s">
        <v>12</v>
      </c>
      <c r="C17" s="1">
        <v>2500</v>
      </c>
      <c r="D17" s="140">
        <v>3750</v>
      </c>
      <c r="E17" s="181">
        <v>2500</v>
      </c>
      <c r="F17" s="181"/>
      <c r="G17" s="184"/>
      <c r="H17" s="184"/>
      <c r="I17" s="184"/>
      <c r="J17" s="184"/>
      <c r="K17" s="168"/>
      <c r="M17" s="168">
        <f>SUM(C56)</f>
        <v>23600</v>
      </c>
      <c r="N17" s="193">
        <v>324</v>
      </c>
      <c r="P17" s="168">
        <f>SUM(C68+C127+C237)</f>
        <v>50000</v>
      </c>
      <c r="Q17" s="193">
        <v>422</v>
      </c>
    </row>
    <row r="18" spans="1:17" ht="15">
      <c r="A18" s="9">
        <v>3121</v>
      </c>
      <c r="B18" s="94" t="s">
        <v>13</v>
      </c>
      <c r="C18" s="1">
        <v>1500</v>
      </c>
      <c r="D18" s="145"/>
      <c r="E18" s="184">
        <v>1500</v>
      </c>
      <c r="F18" s="184"/>
      <c r="G18" s="184"/>
      <c r="H18" s="184"/>
      <c r="I18" s="184"/>
      <c r="J18" s="184"/>
      <c r="K18" s="168"/>
      <c r="M18" s="168">
        <f>SUM(C58+C96+C120+C151+C200+C209+C249+C269+C331+C338+C343+C353+C357+C369)</f>
        <v>148240</v>
      </c>
      <c r="N18" s="193">
        <v>329</v>
      </c>
      <c r="P18" s="168">
        <f>SUM(C130)</f>
        <v>20000</v>
      </c>
      <c r="Q18" s="193">
        <v>424</v>
      </c>
    </row>
    <row r="19" spans="1:17" ht="15">
      <c r="A19" s="13">
        <v>313</v>
      </c>
      <c r="B19" s="96" t="s">
        <v>14</v>
      </c>
      <c r="C19" s="46">
        <f>SUM(C20:C21)</f>
        <v>13955</v>
      </c>
      <c r="D19" s="141">
        <f aca="true" t="shared" si="10" ref="D19:J19">SUM(D20:D21)</f>
        <v>24480</v>
      </c>
      <c r="E19" s="46">
        <f t="shared" si="10"/>
        <v>13955</v>
      </c>
      <c r="F19" s="46">
        <f t="shared" si="10"/>
        <v>0</v>
      </c>
      <c r="G19" s="46">
        <f t="shared" si="10"/>
        <v>0</v>
      </c>
      <c r="H19" s="46">
        <f t="shared" si="10"/>
        <v>0</v>
      </c>
      <c r="I19" s="46">
        <f t="shared" si="10"/>
        <v>0</v>
      </c>
      <c r="J19" s="46">
        <f t="shared" si="10"/>
        <v>0</v>
      </c>
      <c r="K19" s="168"/>
      <c r="M19" s="196">
        <f>SUM(M20:M21)</f>
        <v>16760</v>
      </c>
      <c r="N19" s="195">
        <v>34</v>
      </c>
      <c r="P19" s="168">
        <f>SUM(C75+C289)</f>
        <v>0</v>
      </c>
      <c r="Q19" s="193">
        <v>426</v>
      </c>
    </row>
    <row r="20" spans="1:17" ht="24.75">
      <c r="A20" s="9">
        <v>31321</v>
      </c>
      <c r="B20" s="94" t="s">
        <v>15</v>
      </c>
      <c r="C20" s="1">
        <v>12575</v>
      </c>
      <c r="D20" s="140">
        <v>22060</v>
      </c>
      <c r="E20" s="181">
        <v>12575</v>
      </c>
      <c r="F20" s="184"/>
      <c r="G20" s="184"/>
      <c r="H20" s="184"/>
      <c r="I20" s="184"/>
      <c r="J20" s="184"/>
      <c r="K20" s="168"/>
      <c r="M20" s="168">
        <f>SUM(C194)</f>
        <v>8000</v>
      </c>
      <c r="N20" s="193">
        <v>342</v>
      </c>
      <c r="P20" s="196">
        <f>SUM(P21)</f>
        <v>500</v>
      </c>
      <c r="Q20" s="195">
        <v>45</v>
      </c>
    </row>
    <row r="21" spans="1:17" ht="15">
      <c r="A21" s="9">
        <v>31331</v>
      </c>
      <c r="B21" s="94" t="s">
        <v>16</v>
      </c>
      <c r="C21" s="1">
        <v>1380</v>
      </c>
      <c r="D21" s="140">
        <v>2420</v>
      </c>
      <c r="E21" s="181">
        <v>1380</v>
      </c>
      <c r="F21" s="184"/>
      <c r="G21" s="184"/>
      <c r="H21" s="184"/>
      <c r="I21" s="184"/>
      <c r="J21" s="184"/>
      <c r="K21" s="168"/>
      <c r="M21" s="168">
        <f>SUM(C123+C196)</f>
        <v>8760</v>
      </c>
      <c r="N21" s="193">
        <v>343</v>
      </c>
      <c r="P21" s="168">
        <f>SUM(C73)</f>
        <v>500</v>
      </c>
      <c r="Q21" s="193">
        <v>451</v>
      </c>
    </row>
    <row r="22" spans="1:17" ht="15">
      <c r="A22" s="13">
        <v>321</v>
      </c>
      <c r="B22" s="96" t="s">
        <v>17</v>
      </c>
      <c r="C22" s="46">
        <f>SUM(C23:C25)</f>
        <v>9000</v>
      </c>
      <c r="D22" s="141">
        <f aca="true" t="shared" si="11" ref="D22:J22">SUM(D23:D25)</f>
        <v>12900</v>
      </c>
      <c r="E22" s="46">
        <f t="shared" si="11"/>
        <v>9000</v>
      </c>
      <c r="F22" s="46">
        <f t="shared" si="11"/>
        <v>0</v>
      </c>
      <c r="G22" s="46">
        <f t="shared" si="11"/>
        <v>0</v>
      </c>
      <c r="H22" s="46">
        <f t="shared" si="11"/>
        <v>0</v>
      </c>
      <c r="I22" s="46">
        <f t="shared" si="11"/>
        <v>0</v>
      </c>
      <c r="J22" s="46">
        <f t="shared" si="11"/>
        <v>0</v>
      </c>
      <c r="K22" s="168"/>
      <c r="M22" s="196">
        <f>SUM(M23)</f>
        <v>1000</v>
      </c>
      <c r="N22" s="195">
        <v>35</v>
      </c>
      <c r="P22" s="168"/>
      <c r="Q22" s="193"/>
    </row>
    <row r="23" spans="1:17" ht="15">
      <c r="A23" s="9">
        <v>3211</v>
      </c>
      <c r="B23" s="94" t="s">
        <v>18</v>
      </c>
      <c r="C23" s="109">
        <v>4000</v>
      </c>
      <c r="D23" s="145">
        <v>4000</v>
      </c>
      <c r="E23" s="109">
        <v>4000</v>
      </c>
      <c r="F23" s="181"/>
      <c r="G23" s="184"/>
      <c r="H23" s="184"/>
      <c r="I23" s="184"/>
      <c r="J23" s="184"/>
      <c r="K23" s="168"/>
      <c r="M23" s="168">
        <f>SUM(C217)</f>
        <v>1000</v>
      </c>
      <c r="N23" s="193">
        <v>352</v>
      </c>
      <c r="P23" s="200">
        <f>SUM(P24)</f>
        <v>400000</v>
      </c>
      <c r="Q23" s="199">
        <v>5</v>
      </c>
    </row>
    <row r="24" spans="1:17" ht="15">
      <c r="A24" s="82">
        <v>32121</v>
      </c>
      <c r="B24" s="94" t="s">
        <v>19</v>
      </c>
      <c r="C24" s="110">
        <v>0</v>
      </c>
      <c r="D24" s="145">
        <v>5900</v>
      </c>
      <c r="E24" s="110">
        <v>0</v>
      </c>
      <c r="F24" s="182"/>
      <c r="G24" s="184"/>
      <c r="H24" s="184"/>
      <c r="I24" s="184"/>
      <c r="J24" s="184"/>
      <c r="K24" s="168"/>
      <c r="M24" s="196">
        <f>SUM(M25)</f>
        <v>16800</v>
      </c>
      <c r="N24" s="195">
        <v>36</v>
      </c>
      <c r="P24" s="196">
        <f>SUM(C203)</f>
        <v>400000</v>
      </c>
      <c r="Q24" s="195">
        <v>54</v>
      </c>
    </row>
    <row r="25" spans="1:17" ht="15">
      <c r="A25" s="82">
        <v>32131</v>
      </c>
      <c r="B25" s="94" t="s">
        <v>20</v>
      </c>
      <c r="C25" s="110">
        <v>5000</v>
      </c>
      <c r="D25" s="145">
        <v>3000</v>
      </c>
      <c r="E25" s="110">
        <v>5000</v>
      </c>
      <c r="F25" s="182"/>
      <c r="G25" s="184"/>
      <c r="H25" s="184"/>
      <c r="I25" s="184"/>
      <c r="J25" s="184"/>
      <c r="K25" s="168"/>
      <c r="M25" s="168">
        <f>SUM(C81)</f>
        <v>16800</v>
      </c>
      <c r="N25" s="193">
        <v>363</v>
      </c>
      <c r="P25" s="168"/>
      <c r="Q25" s="193"/>
    </row>
    <row r="26" spans="1:17" ht="15">
      <c r="A26" s="13">
        <v>322</v>
      </c>
      <c r="B26" s="96" t="s">
        <v>21</v>
      </c>
      <c r="C26" s="108">
        <f>SUM(C27:C37)</f>
        <v>59600</v>
      </c>
      <c r="D26" s="141">
        <f aca="true" t="shared" si="12" ref="D26:J26">SUM(D27:D37)</f>
        <v>60200</v>
      </c>
      <c r="E26" s="46">
        <f t="shared" si="12"/>
        <v>0</v>
      </c>
      <c r="F26" s="46">
        <f t="shared" si="12"/>
        <v>0</v>
      </c>
      <c r="G26" s="46">
        <f t="shared" si="12"/>
        <v>0</v>
      </c>
      <c r="H26" s="46">
        <f t="shared" si="12"/>
        <v>59600</v>
      </c>
      <c r="I26" s="46">
        <f t="shared" si="12"/>
        <v>0</v>
      </c>
      <c r="J26" s="46">
        <f t="shared" si="12"/>
        <v>0</v>
      </c>
      <c r="K26" s="168"/>
      <c r="M26" s="196">
        <f>SUM(M27)</f>
        <v>59000</v>
      </c>
      <c r="N26" s="195">
        <v>37</v>
      </c>
      <c r="P26" s="168"/>
      <c r="Q26" s="193"/>
    </row>
    <row r="27" spans="1:17" ht="15">
      <c r="A27" s="9">
        <v>32211</v>
      </c>
      <c r="B27" s="94" t="s">
        <v>22</v>
      </c>
      <c r="C27" s="109">
        <v>9000</v>
      </c>
      <c r="D27" s="145">
        <v>9500</v>
      </c>
      <c r="E27" s="181"/>
      <c r="F27" s="181"/>
      <c r="G27" s="184"/>
      <c r="H27" s="109">
        <v>9000</v>
      </c>
      <c r="I27" s="184"/>
      <c r="J27" s="181"/>
      <c r="K27" s="168"/>
      <c r="M27" s="168">
        <f>SUM(C90+C169+C174)</f>
        <v>59000</v>
      </c>
      <c r="N27" s="193">
        <v>372</v>
      </c>
      <c r="P27" s="168"/>
      <c r="Q27" s="193"/>
    </row>
    <row r="28" spans="1:17" ht="15">
      <c r="A28" s="82">
        <v>32214</v>
      </c>
      <c r="B28" s="94" t="s">
        <v>23</v>
      </c>
      <c r="C28" s="110">
        <v>1300</v>
      </c>
      <c r="D28" s="145">
        <v>1000</v>
      </c>
      <c r="E28" s="182"/>
      <c r="F28" s="182"/>
      <c r="G28" s="184"/>
      <c r="H28" s="110">
        <v>1300</v>
      </c>
      <c r="I28" s="184"/>
      <c r="J28" s="182"/>
      <c r="K28" s="168"/>
      <c r="M28" s="196">
        <f>SUM(M29:M31)</f>
        <v>236500</v>
      </c>
      <c r="N28" s="195">
        <v>38</v>
      </c>
      <c r="P28" s="168"/>
      <c r="Q28" s="193"/>
    </row>
    <row r="29" spans="1:17" ht="24.75">
      <c r="A29" s="9">
        <v>32231</v>
      </c>
      <c r="B29" s="94" t="s">
        <v>24</v>
      </c>
      <c r="C29" s="109">
        <v>7300</v>
      </c>
      <c r="D29" s="145">
        <v>9400</v>
      </c>
      <c r="E29" s="181"/>
      <c r="F29" s="181"/>
      <c r="G29" s="184"/>
      <c r="H29" s="109">
        <v>7300</v>
      </c>
      <c r="I29" s="184"/>
      <c r="J29" s="181"/>
      <c r="K29" s="168"/>
      <c r="M29" s="168">
        <f>SUM(C85+C144+C178+C181+C185+C211+C341+C349)</f>
        <v>189400</v>
      </c>
      <c r="N29" s="193">
        <v>381</v>
      </c>
      <c r="P29" s="168"/>
      <c r="Q29" s="193"/>
    </row>
    <row r="30" spans="1:17" ht="24.75">
      <c r="A30" s="9">
        <v>32233</v>
      </c>
      <c r="B30" s="94" t="s">
        <v>25</v>
      </c>
      <c r="C30" s="109">
        <v>16200</v>
      </c>
      <c r="D30" s="145">
        <v>10500</v>
      </c>
      <c r="E30" s="181"/>
      <c r="F30" s="181"/>
      <c r="G30" s="184"/>
      <c r="H30" s="109">
        <v>16200</v>
      </c>
      <c r="I30" s="184"/>
      <c r="J30" s="181"/>
      <c r="K30" s="168"/>
      <c r="M30" s="168">
        <f>SUM(C87+C134+C312)</f>
        <v>37100</v>
      </c>
      <c r="N30" s="193">
        <v>382</v>
      </c>
      <c r="P30" s="168"/>
      <c r="Q30" s="193"/>
    </row>
    <row r="31" spans="1:17" ht="24" customHeight="1">
      <c r="A31" s="9">
        <v>32233</v>
      </c>
      <c r="B31" s="94" t="s">
        <v>26</v>
      </c>
      <c r="C31" s="109">
        <v>6000</v>
      </c>
      <c r="D31" s="145">
        <v>3800</v>
      </c>
      <c r="E31" s="181"/>
      <c r="F31" s="181"/>
      <c r="G31" s="184"/>
      <c r="H31" s="109">
        <v>6000</v>
      </c>
      <c r="I31" s="184"/>
      <c r="J31" s="181"/>
      <c r="K31" s="168"/>
      <c r="M31" s="168">
        <f>SUM(C335)</f>
        <v>10000</v>
      </c>
      <c r="N31" s="193">
        <v>385</v>
      </c>
      <c r="P31" s="168"/>
      <c r="Q31" s="193"/>
    </row>
    <row r="32" spans="1:17" ht="24.75">
      <c r="A32" s="9">
        <v>32234</v>
      </c>
      <c r="B32" s="94" t="s">
        <v>27</v>
      </c>
      <c r="C32" s="109">
        <v>7000</v>
      </c>
      <c r="D32" s="145">
        <v>12000</v>
      </c>
      <c r="E32" s="181"/>
      <c r="F32" s="181"/>
      <c r="G32" s="184"/>
      <c r="H32" s="109">
        <v>7000</v>
      </c>
      <c r="I32" s="184"/>
      <c r="J32" s="181"/>
      <c r="K32" s="168"/>
      <c r="L32" s="168"/>
      <c r="M32" s="168"/>
      <c r="N32" s="193"/>
      <c r="P32" s="168"/>
      <c r="Q32" s="193"/>
    </row>
    <row r="33" spans="1:17" ht="24.75">
      <c r="A33" s="9">
        <v>32241</v>
      </c>
      <c r="B33" s="94" t="s">
        <v>28</v>
      </c>
      <c r="C33" s="109">
        <v>1100</v>
      </c>
      <c r="D33" s="145">
        <v>4000</v>
      </c>
      <c r="E33" s="181"/>
      <c r="F33" s="181"/>
      <c r="G33" s="184"/>
      <c r="H33" s="109">
        <v>1100</v>
      </c>
      <c r="I33" s="184"/>
      <c r="J33" s="184"/>
      <c r="K33" s="168"/>
      <c r="L33" s="168"/>
      <c r="M33" s="168"/>
      <c r="N33" s="192"/>
      <c r="P33" s="168"/>
      <c r="Q33" s="193"/>
    </row>
    <row r="34" spans="1:17" ht="15">
      <c r="A34" s="9">
        <v>32242</v>
      </c>
      <c r="B34" s="94" t="s">
        <v>29</v>
      </c>
      <c r="C34" s="109">
        <v>2200</v>
      </c>
      <c r="D34" s="145">
        <v>6000</v>
      </c>
      <c r="E34" s="181"/>
      <c r="F34" s="181"/>
      <c r="G34" s="184"/>
      <c r="H34" s="109">
        <v>2200</v>
      </c>
      <c r="I34" s="184"/>
      <c r="J34" s="184"/>
      <c r="K34" s="168"/>
      <c r="L34" s="168"/>
      <c r="M34" s="168"/>
      <c r="N34" s="192"/>
      <c r="P34" s="168"/>
      <c r="Q34" s="193"/>
    </row>
    <row r="35" spans="1:17" ht="24.75">
      <c r="A35" s="9">
        <v>32243</v>
      </c>
      <c r="B35" s="94" t="s">
        <v>30</v>
      </c>
      <c r="C35" s="109">
        <v>2000</v>
      </c>
      <c r="D35" s="145">
        <v>2000</v>
      </c>
      <c r="E35" s="181"/>
      <c r="F35" s="181"/>
      <c r="G35" s="184"/>
      <c r="H35" s="109">
        <v>2000</v>
      </c>
      <c r="I35" s="184"/>
      <c r="J35" s="184"/>
      <c r="K35" s="168"/>
      <c r="L35" s="168"/>
      <c r="M35" s="168"/>
      <c r="N35" s="192"/>
      <c r="P35" s="168"/>
      <c r="Q35" s="193"/>
    </row>
    <row r="36" spans="1:17" ht="15">
      <c r="A36" s="9">
        <v>32251</v>
      </c>
      <c r="B36" s="94" t="s">
        <v>31</v>
      </c>
      <c r="C36" s="109">
        <v>4000</v>
      </c>
      <c r="D36" s="145">
        <v>2000</v>
      </c>
      <c r="E36" s="181"/>
      <c r="F36" s="181"/>
      <c r="G36" s="184"/>
      <c r="H36" s="109">
        <v>4000</v>
      </c>
      <c r="I36" s="184"/>
      <c r="J36" s="184"/>
      <c r="K36" s="168"/>
      <c r="L36" s="168"/>
      <c r="M36" s="168"/>
      <c r="N36" s="192"/>
      <c r="P36" s="168"/>
      <c r="Q36" s="193"/>
    </row>
    <row r="37" spans="1:17" ht="15">
      <c r="A37" s="9">
        <v>32252</v>
      </c>
      <c r="B37" s="94" t="s">
        <v>32</v>
      </c>
      <c r="C37" s="109">
        <v>3500</v>
      </c>
      <c r="D37" s="134"/>
      <c r="E37" s="184"/>
      <c r="F37" s="184"/>
      <c r="G37" s="184"/>
      <c r="H37" s="109">
        <v>3500</v>
      </c>
      <c r="I37" s="184"/>
      <c r="J37" s="184"/>
      <c r="K37" s="168"/>
      <c r="L37" s="168"/>
      <c r="M37" s="168"/>
      <c r="N37" s="192"/>
      <c r="P37" s="168"/>
      <c r="Q37" s="193"/>
    </row>
    <row r="38" spans="1:17" ht="15">
      <c r="A38" s="13">
        <v>323</v>
      </c>
      <c r="B38" s="96" t="s">
        <v>33</v>
      </c>
      <c r="C38" s="108">
        <f aca="true" t="shared" si="13" ref="C38:J38">SUM(C39:C55)</f>
        <v>93450</v>
      </c>
      <c r="D38" s="141">
        <f t="shared" si="13"/>
        <v>80800</v>
      </c>
      <c r="E38" s="46">
        <f t="shared" si="13"/>
        <v>93450</v>
      </c>
      <c r="F38" s="46">
        <f t="shared" si="13"/>
        <v>0</v>
      </c>
      <c r="G38" s="46">
        <f t="shared" si="13"/>
        <v>0</v>
      </c>
      <c r="H38" s="46">
        <f t="shared" si="13"/>
        <v>0</v>
      </c>
      <c r="I38" s="46">
        <f t="shared" si="13"/>
        <v>0</v>
      </c>
      <c r="J38" s="46">
        <f t="shared" si="13"/>
        <v>0</v>
      </c>
      <c r="K38" s="168"/>
      <c r="L38" s="168"/>
      <c r="M38" s="168"/>
      <c r="N38" s="192"/>
      <c r="P38" s="168"/>
      <c r="Q38" s="193"/>
    </row>
    <row r="39" spans="1:17" ht="15">
      <c r="A39" s="9">
        <v>32311</v>
      </c>
      <c r="B39" s="94" t="s">
        <v>34</v>
      </c>
      <c r="C39" s="109">
        <v>12600</v>
      </c>
      <c r="D39" s="145">
        <v>12600</v>
      </c>
      <c r="E39" s="109">
        <v>12600</v>
      </c>
      <c r="F39" s="181"/>
      <c r="G39" s="184"/>
      <c r="H39" s="184"/>
      <c r="I39" s="184"/>
      <c r="J39" s="184"/>
      <c r="K39" s="168"/>
      <c r="L39" s="168"/>
      <c r="M39" s="168"/>
      <c r="N39" s="192"/>
      <c r="P39" s="168"/>
      <c r="Q39" s="193"/>
    </row>
    <row r="40" spans="1:16" ht="15">
      <c r="A40" s="9">
        <v>32313</v>
      </c>
      <c r="B40" s="94" t="s">
        <v>35</v>
      </c>
      <c r="C40" s="109">
        <v>6000</v>
      </c>
      <c r="D40" s="145">
        <v>6000</v>
      </c>
      <c r="E40" s="109">
        <v>6000</v>
      </c>
      <c r="F40" s="181"/>
      <c r="G40" s="184"/>
      <c r="H40" s="184"/>
      <c r="I40" s="184"/>
      <c r="J40" s="184"/>
      <c r="K40" s="168"/>
      <c r="L40" s="168"/>
      <c r="M40" s="168"/>
      <c r="N40" s="192"/>
      <c r="P40" s="168"/>
    </row>
    <row r="41" spans="1:16" ht="24.75">
      <c r="A41" s="9">
        <v>32321</v>
      </c>
      <c r="B41" s="94" t="s">
        <v>278</v>
      </c>
      <c r="C41" s="109">
        <v>500</v>
      </c>
      <c r="D41" s="145">
        <v>1500</v>
      </c>
      <c r="E41" s="109">
        <v>500</v>
      </c>
      <c r="F41" s="181"/>
      <c r="G41" s="184"/>
      <c r="H41" s="184"/>
      <c r="I41" s="184"/>
      <c r="J41" s="184"/>
      <c r="K41" s="168"/>
      <c r="L41" s="168"/>
      <c r="M41" s="168"/>
      <c r="N41" s="192"/>
      <c r="P41" s="168"/>
    </row>
    <row r="42" spans="1:16" ht="15">
      <c r="A42" s="9">
        <v>32322</v>
      </c>
      <c r="B42" s="94" t="s">
        <v>36</v>
      </c>
      <c r="C42" s="109">
        <v>500</v>
      </c>
      <c r="D42" s="145">
        <v>3500</v>
      </c>
      <c r="E42" s="109">
        <v>500</v>
      </c>
      <c r="F42" s="181"/>
      <c r="G42" s="184"/>
      <c r="H42" s="184"/>
      <c r="I42" s="184"/>
      <c r="J42" s="184"/>
      <c r="K42" s="168"/>
      <c r="L42" s="168"/>
      <c r="M42" s="168"/>
      <c r="N42" s="192"/>
      <c r="P42" s="168"/>
    </row>
    <row r="43" spans="1:16" ht="24.75">
      <c r="A43" s="9">
        <v>32323</v>
      </c>
      <c r="B43" s="94" t="s">
        <v>37</v>
      </c>
      <c r="C43" s="109">
        <v>3000</v>
      </c>
      <c r="D43" s="145">
        <v>3000</v>
      </c>
      <c r="E43" s="109">
        <v>3000</v>
      </c>
      <c r="F43" s="181"/>
      <c r="G43" s="184"/>
      <c r="H43" s="184"/>
      <c r="I43" s="184"/>
      <c r="J43" s="184"/>
      <c r="K43" s="168"/>
      <c r="L43" s="168"/>
      <c r="M43" s="168"/>
      <c r="N43" s="192"/>
      <c r="P43" s="168"/>
    </row>
    <row r="44" spans="1:16" ht="24.75">
      <c r="A44" s="9">
        <v>32329</v>
      </c>
      <c r="B44" s="94" t="s">
        <v>38</v>
      </c>
      <c r="C44" s="109">
        <v>1000</v>
      </c>
      <c r="D44" s="145">
        <v>500</v>
      </c>
      <c r="E44" s="109">
        <v>1000</v>
      </c>
      <c r="F44" s="181"/>
      <c r="G44" s="184"/>
      <c r="H44" s="184"/>
      <c r="I44" s="184"/>
      <c r="J44" s="184"/>
      <c r="K44" s="168"/>
      <c r="L44" s="168"/>
      <c r="M44" s="168"/>
      <c r="N44" s="192"/>
      <c r="P44" s="168"/>
    </row>
    <row r="45" spans="1:16" ht="15">
      <c r="A45" s="9">
        <v>32331</v>
      </c>
      <c r="B45" s="94" t="s">
        <v>39</v>
      </c>
      <c r="C45" s="109">
        <v>1300</v>
      </c>
      <c r="D45" s="145">
        <v>1300</v>
      </c>
      <c r="E45" s="109">
        <v>1300</v>
      </c>
      <c r="F45" s="181"/>
      <c r="G45" s="184"/>
      <c r="H45" s="184"/>
      <c r="I45" s="184"/>
      <c r="J45" s="184"/>
      <c r="K45" s="168"/>
      <c r="L45" s="168"/>
      <c r="M45" s="168"/>
      <c r="N45" s="192"/>
      <c r="P45" s="168"/>
    </row>
    <row r="46" spans="1:16" ht="24.75">
      <c r="A46" s="9">
        <v>32334</v>
      </c>
      <c r="B46" s="94" t="s">
        <v>40</v>
      </c>
      <c r="C46" s="109">
        <v>4000</v>
      </c>
      <c r="D46" s="145">
        <v>4000</v>
      </c>
      <c r="E46" s="109">
        <v>4000</v>
      </c>
      <c r="F46" s="181"/>
      <c r="G46" s="184"/>
      <c r="H46" s="184"/>
      <c r="I46" s="184"/>
      <c r="J46" s="184"/>
      <c r="K46" s="168"/>
      <c r="L46" s="168"/>
      <c r="M46" s="168"/>
      <c r="N46" s="192"/>
      <c r="P46" s="168"/>
    </row>
    <row r="47" spans="1:14" ht="15">
      <c r="A47" s="9">
        <v>32341</v>
      </c>
      <c r="B47" s="94" t="s">
        <v>41</v>
      </c>
      <c r="C47" s="109">
        <v>3000</v>
      </c>
      <c r="D47" s="145">
        <v>4000</v>
      </c>
      <c r="E47" s="109">
        <v>3000</v>
      </c>
      <c r="F47" s="181"/>
      <c r="G47" s="184"/>
      <c r="H47" s="184"/>
      <c r="I47" s="184"/>
      <c r="J47" s="184"/>
      <c r="K47" s="168"/>
      <c r="L47" s="168"/>
      <c r="M47" s="168"/>
      <c r="N47" s="192"/>
    </row>
    <row r="48" spans="1:14" ht="15">
      <c r="A48" s="9">
        <v>32342</v>
      </c>
      <c r="B48" s="94" t="s">
        <v>42</v>
      </c>
      <c r="C48" s="109">
        <v>1000</v>
      </c>
      <c r="D48" s="145">
        <v>1050</v>
      </c>
      <c r="E48" s="109">
        <v>1000</v>
      </c>
      <c r="F48" s="181"/>
      <c r="G48" s="184"/>
      <c r="H48" s="184"/>
      <c r="I48" s="184"/>
      <c r="J48" s="184"/>
      <c r="K48" s="168"/>
      <c r="L48" s="168"/>
      <c r="M48" s="168"/>
      <c r="N48" s="192"/>
    </row>
    <row r="49" spans="1:14" ht="15">
      <c r="A49" s="9">
        <v>32372</v>
      </c>
      <c r="B49" s="94" t="s">
        <v>43</v>
      </c>
      <c r="C49" s="109">
        <v>4000</v>
      </c>
      <c r="D49" s="145">
        <v>2000</v>
      </c>
      <c r="E49" s="109">
        <v>4000</v>
      </c>
      <c r="F49" s="181"/>
      <c r="G49" s="184"/>
      <c r="H49" s="184"/>
      <c r="I49" s="184"/>
      <c r="J49" s="184"/>
      <c r="K49" s="168"/>
      <c r="L49" s="168"/>
      <c r="M49" s="168"/>
      <c r="N49" s="192"/>
    </row>
    <row r="50" spans="1:14" ht="24.75">
      <c r="A50" s="9">
        <v>32375</v>
      </c>
      <c r="B50" s="94" t="s">
        <v>44</v>
      </c>
      <c r="C50" s="109">
        <v>36000</v>
      </c>
      <c r="D50" s="145">
        <v>18000</v>
      </c>
      <c r="E50" s="109">
        <v>36000</v>
      </c>
      <c r="F50" s="181"/>
      <c r="G50" s="184"/>
      <c r="H50" s="184"/>
      <c r="I50" s="184"/>
      <c r="J50" s="184"/>
      <c r="K50" s="168"/>
      <c r="L50" s="168"/>
      <c r="M50" s="168"/>
      <c r="N50" s="192"/>
    </row>
    <row r="51" spans="1:14" ht="15">
      <c r="A51" s="9">
        <v>32389</v>
      </c>
      <c r="B51" s="94" t="s">
        <v>45</v>
      </c>
      <c r="C51" s="109">
        <v>13350</v>
      </c>
      <c r="D51" s="145">
        <v>13350</v>
      </c>
      <c r="E51" s="109">
        <v>13350</v>
      </c>
      <c r="F51" s="181"/>
      <c r="G51" s="184"/>
      <c r="H51" s="184"/>
      <c r="I51" s="184"/>
      <c r="J51" s="184"/>
      <c r="K51" s="168"/>
      <c r="L51" s="168"/>
      <c r="M51" s="168"/>
      <c r="N51" s="192"/>
    </row>
    <row r="52" spans="1:14" ht="15">
      <c r="A52" s="9">
        <v>32391</v>
      </c>
      <c r="B52" s="94" t="s">
        <v>46</v>
      </c>
      <c r="C52" s="109">
        <v>100</v>
      </c>
      <c r="D52" s="145">
        <v>100</v>
      </c>
      <c r="E52" s="109">
        <v>100</v>
      </c>
      <c r="F52" s="181"/>
      <c r="G52" s="184"/>
      <c r="H52" s="184"/>
      <c r="I52" s="184"/>
      <c r="J52" s="184"/>
      <c r="K52" s="168"/>
      <c r="L52" s="168"/>
      <c r="M52" s="168"/>
      <c r="N52" s="192"/>
    </row>
    <row r="53" spans="1:14" ht="15">
      <c r="A53" s="9">
        <v>323991</v>
      </c>
      <c r="B53" s="94" t="s">
        <v>405</v>
      </c>
      <c r="C53" s="109">
        <v>3000</v>
      </c>
      <c r="D53" s="145">
        <v>0</v>
      </c>
      <c r="E53" s="109">
        <v>3000</v>
      </c>
      <c r="F53" s="181"/>
      <c r="G53" s="184"/>
      <c r="H53" s="184"/>
      <c r="I53" s="184"/>
      <c r="J53" s="184"/>
      <c r="K53" s="168"/>
      <c r="L53" s="168"/>
      <c r="M53" s="168"/>
      <c r="N53" s="192"/>
    </row>
    <row r="54" spans="1:14" ht="15">
      <c r="A54" s="9">
        <v>32399</v>
      </c>
      <c r="B54" s="94" t="s">
        <v>47</v>
      </c>
      <c r="C54" s="109">
        <v>3000</v>
      </c>
      <c r="D54" s="145">
        <v>8000</v>
      </c>
      <c r="E54" s="109">
        <v>3000</v>
      </c>
      <c r="F54" s="181"/>
      <c r="G54" s="184"/>
      <c r="H54" s="184"/>
      <c r="I54" s="184"/>
      <c r="J54" s="184"/>
      <c r="K54" s="168"/>
      <c r="L54" s="168"/>
      <c r="M54" s="168"/>
      <c r="N54" s="192"/>
    </row>
    <row r="55" spans="1:14" ht="24.75">
      <c r="A55" s="9">
        <v>32394</v>
      </c>
      <c r="B55" s="94" t="s">
        <v>48</v>
      </c>
      <c r="C55" s="109">
        <v>1100</v>
      </c>
      <c r="D55" s="145">
        <v>1900</v>
      </c>
      <c r="E55" s="109">
        <v>1100</v>
      </c>
      <c r="F55" s="181"/>
      <c r="G55" s="184"/>
      <c r="H55" s="184"/>
      <c r="I55" s="184"/>
      <c r="J55" s="184"/>
      <c r="K55" s="168"/>
      <c r="L55" s="168"/>
      <c r="M55" s="168"/>
      <c r="N55" s="192"/>
    </row>
    <row r="56" spans="1:14" ht="15">
      <c r="A56" s="13">
        <v>324</v>
      </c>
      <c r="B56" s="96" t="s">
        <v>403</v>
      </c>
      <c r="C56" s="108">
        <f>SUM(C57)</f>
        <v>23600</v>
      </c>
      <c r="D56" s="141"/>
      <c r="E56" s="46">
        <f>SUM(E57)</f>
        <v>0</v>
      </c>
      <c r="F56" s="46">
        <f aca="true" t="shared" si="14" ref="F56:J56">SUM(F57)</f>
        <v>0</v>
      </c>
      <c r="G56" s="46">
        <f t="shared" si="14"/>
        <v>0</v>
      </c>
      <c r="H56" s="46">
        <f t="shared" si="14"/>
        <v>23600</v>
      </c>
      <c r="I56" s="46">
        <f t="shared" si="14"/>
        <v>0</v>
      </c>
      <c r="J56" s="46">
        <f t="shared" si="14"/>
        <v>0</v>
      </c>
      <c r="K56" s="168"/>
      <c r="L56" s="168"/>
      <c r="M56" s="168"/>
      <c r="N56" s="192"/>
    </row>
    <row r="57" spans="1:14" ht="15">
      <c r="A57" s="9">
        <v>32412</v>
      </c>
      <c r="B57" s="94" t="s">
        <v>404</v>
      </c>
      <c r="C57" s="109">
        <v>23600</v>
      </c>
      <c r="D57" s="145"/>
      <c r="E57" s="181"/>
      <c r="F57" s="181"/>
      <c r="G57" s="184"/>
      <c r="H57" s="184">
        <v>23600</v>
      </c>
      <c r="I57" s="184"/>
      <c r="J57" s="184"/>
      <c r="K57" s="168"/>
      <c r="L57" s="168"/>
      <c r="M57" s="168"/>
      <c r="N57" s="192"/>
    </row>
    <row r="58" spans="1:14" ht="24.75">
      <c r="A58" s="13">
        <v>329</v>
      </c>
      <c r="B58" s="96" t="s">
        <v>49</v>
      </c>
      <c r="C58" s="108">
        <f aca="true" t="shared" si="15" ref="C58:J58">SUM(C59:C64)</f>
        <v>27390</v>
      </c>
      <c r="D58" s="141">
        <f t="shared" si="15"/>
        <v>42050</v>
      </c>
      <c r="E58" s="46">
        <f t="shared" si="15"/>
        <v>27390</v>
      </c>
      <c r="F58" s="46">
        <f t="shared" si="15"/>
        <v>0</v>
      </c>
      <c r="G58" s="46">
        <f t="shared" si="15"/>
        <v>0</v>
      </c>
      <c r="H58" s="46">
        <f t="shared" si="15"/>
        <v>0</v>
      </c>
      <c r="I58" s="46">
        <f t="shared" si="15"/>
        <v>0</v>
      </c>
      <c r="J58" s="46">
        <f t="shared" si="15"/>
        <v>0</v>
      </c>
      <c r="K58" s="168"/>
      <c r="L58" s="168"/>
      <c r="M58" s="168"/>
      <c r="N58" s="192"/>
    </row>
    <row r="59" spans="1:14" ht="24.75">
      <c r="A59" s="9">
        <v>32921</v>
      </c>
      <c r="B59" s="94" t="s">
        <v>50</v>
      </c>
      <c r="C59" s="109">
        <v>1200</v>
      </c>
      <c r="D59" s="145">
        <v>5000</v>
      </c>
      <c r="E59" s="109">
        <v>1200</v>
      </c>
      <c r="F59" s="181"/>
      <c r="G59" s="181"/>
      <c r="H59" s="181"/>
      <c r="I59" s="181"/>
      <c r="J59" s="181"/>
      <c r="K59" s="168"/>
      <c r="L59" s="168"/>
      <c r="M59" s="168"/>
      <c r="N59" s="192"/>
    </row>
    <row r="60" spans="1:14" ht="24.75">
      <c r="A60" s="9">
        <v>32923</v>
      </c>
      <c r="B60" s="94" t="s">
        <v>367</v>
      </c>
      <c r="C60" s="109">
        <v>0</v>
      </c>
      <c r="D60" s="145">
        <v>6500</v>
      </c>
      <c r="E60" s="109">
        <v>0</v>
      </c>
      <c r="F60" s="181"/>
      <c r="G60" s="181"/>
      <c r="H60" s="181"/>
      <c r="I60" s="181"/>
      <c r="J60" s="181"/>
      <c r="K60" s="168"/>
      <c r="L60" s="168"/>
      <c r="M60" s="168"/>
      <c r="N60" s="192"/>
    </row>
    <row r="61" spans="1:14" ht="15">
      <c r="A61" s="9">
        <v>32931</v>
      </c>
      <c r="B61" s="94" t="s">
        <v>51</v>
      </c>
      <c r="C61" s="109">
        <v>14000</v>
      </c>
      <c r="D61" s="145">
        <v>14000</v>
      </c>
      <c r="E61" s="109">
        <v>14000</v>
      </c>
      <c r="F61" s="181"/>
      <c r="G61" s="181"/>
      <c r="H61" s="181"/>
      <c r="I61" s="181"/>
      <c r="J61" s="181"/>
      <c r="K61" s="168"/>
      <c r="L61" s="168"/>
      <c r="M61" s="168"/>
      <c r="N61" s="192"/>
    </row>
    <row r="62" spans="1:14" ht="15">
      <c r="A62" s="9">
        <v>3294</v>
      </c>
      <c r="B62" s="94" t="s">
        <v>52</v>
      </c>
      <c r="C62" s="109">
        <v>740</v>
      </c>
      <c r="D62" s="145">
        <v>500</v>
      </c>
      <c r="E62" s="109">
        <v>740</v>
      </c>
      <c r="F62" s="181"/>
      <c r="G62" s="181"/>
      <c r="H62" s="181"/>
      <c r="I62" s="181"/>
      <c r="J62" s="181"/>
      <c r="K62" s="168"/>
      <c r="L62" s="168"/>
      <c r="M62" s="168"/>
      <c r="N62" s="192"/>
    </row>
    <row r="63" spans="1:14" ht="24.75">
      <c r="A63" s="82">
        <v>3299900</v>
      </c>
      <c r="B63" s="94" t="s">
        <v>53</v>
      </c>
      <c r="C63" s="110">
        <v>1920</v>
      </c>
      <c r="D63" s="145">
        <v>1920</v>
      </c>
      <c r="E63" s="110">
        <v>1920</v>
      </c>
      <c r="F63" s="182"/>
      <c r="G63" s="182"/>
      <c r="H63" s="182"/>
      <c r="I63" s="182"/>
      <c r="J63" s="182"/>
      <c r="K63" s="168"/>
      <c r="L63" s="168"/>
      <c r="M63" s="168"/>
      <c r="N63" s="192"/>
    </row>
    <row r="64" spans="1:14" ht="30" customHeight="1">
      <c r="A64" s="9">
        <v>3299900</v>
      </c>
      <c r="B64" s="94" t="s">
        <v>54</v>
      </c>
      <c r="C64" s="109">
        <v>9530</v>
      </c>
      <c r="D64" s="145">
        <v>14130</v>
      </c>
      <c r="E64" s="109">
        <v>9530</v>
      </c>
      <c r="F64" s="181"/>
      <c r="G64" s="181"/>
      <c r="H64" s="181"/>
      <c r="I64" s="181"/>
      <c r="J64" s="181"/>
      <c r="K64" s="168"/>
      <c r="L64" s="168"/>
      <c r="M64" s="168"/>
      <c r="N64" s="192"/>
    </row>
    <row r="65" spans="1:14" ht="26.25" customHeight="1">
      <c r="A65" s="211" t="s">
        <v>55</v>
      </c>
      <c r="B65" s="210"/>
      <c r="C65" s="111">
        <f>SUM(C66+C68+C71+C73+C75)</f>
        <v>500</v>
      </c>
      <c r="D65" s="141">
        <f aca="true" t="shared" si="16" ref="D65:J65">SUM(D66+D68+D71+D73+D75)</f>
        <v>0</v>
      </c>
      <c r="E65" s="35">
        <f t="shared" si="16"/>
        <v>0</v>
      </c>
      <c r="F65" s="35">
        <f t="shared" si="16"/>
        <v>500</v>
      </c>
      <c r="G65" s="35">
        <f t="shared" si="16"/>
        <v>0</v>
      </c>
      <c r="H65" s="35">
        <f t="shared" si="16"/>
        <v>0</v>
      </c>
      <c r="I65" s="35">
        <f t="shared" si="16"/>
        <v>0</v>
      </c>
      <c r="J65" s="35">
        <f t="shared" si="16"/>
        <v>0</v>
      </c>
      <c r="K65" s="168"/>
      <c r="L65" s="168"/>
      <c r="M65" s="168"/>
      <c r="N65" s="192"/>
    </row>
    <row r="66" spans="1:14" ht="15">
      <c r="A66" s="48">
        <v>412</v>
      </c>
      <c r="B66" s="97" t="s">
        <v>56</v>
      </c>
      <c r="C66" s="112">
        <f>SUM(C67)</f>
        <v>0</v>
      </c>
      <c r="D66" s="141">
        <f aca="true" t="shared" si="17" ref="D66:J66">SUM(D67)</f>
        <v>0</v>
      </c>
      <c r="E66" s="45">
        <f t="shared" si="17"/>
        <v>0</v>
      </c>
      <c r="F66" s="45">
        <f t="shared" si="17"/>
        <v>0</v>
      </c>
      <c r="G66" s="45">
        <f t="shared" si="17"/>
        <v>0</v>
      </c>
      <c r="H66" s="45">
        <f t="shared" si="17"/>
        <v>0</v>
      </c>
      <c r="I66" s="45">
        <f t="shared" si="17"/>
        <v>0</v>
      </c>
      <c r="J66" s="45">
        <f t="shared" si="17"/>
        <v>0</v>
      </c>
      <c r="K66" s="168"/>
      <c r="L66" s="168"/>
      <c r="M66" s="168"/>
      <c r="N66" s="192"/>
    </row>
    <row r="67" spans="1:14" ht="15">
      <c r="A67" s="51">
        <v>41249</v>
      </c>
      <c r="B67" s="94" t="s">
        <v>57</v>
      </c>
      <c r="C67" s="113"/>
      <c r="D67" s="144"/>
      <c r="E67" s="184"/>
      <c r="F67" s="184"/>
      <c r="G67" s="184"/>
      <c r="H67" s="184"/>
      <c r="I67" s="184"/>
      <c r="J67" s="184"/>
      <c r="K67" s="168"/>
      <c r="L67" s="168"/>
      <c r="M67" s="168"/>
      <c r="N67" s="192"/>
    </row>
    <row r="68" spans="1:14" ht="15">
      <c r="A68" s="13">
        <v>422</v>
      </c>
      <c r="B68" s="96" t="s">
        <v>58</v>
      </c>
      <c r="C68" s="108">
        <f>SUM(C69:C70)</f>
        <v>0</v>
      </c>
      <c r="D68" s="141"/>
      <c r="E68" s="184"/>
      <c r="F68" s="184"/>
      <c r="G68" s="184"/>
      <c r="H68" s="184"/>
      <c r="I68" s="184"/>
      <c r="J68" s="184"/>
      <c r="K68" s="168"/>
      <c r="L68" s="168"/>
      <c r="M68" s="168"/>
      <c r="N68" s="192"/>
    </row>
    <row r="69" spans="1:14" ht="15">
      <c r="A69" s="9">
        <v>42211</v>
      </c>
      <c r="B69" s="94" t="s">
        <v>59</v>
      </c>
      <c r="C69" s="109">
        <v>0</v>
      </c>
      <c r="D69" s="145"/>
      <c r="E69" s="184"/>
      <c r="F69" s="184"/>
      <c r="G69" s="184"/>
      <c r="H69" s="184"/>
      <c r="I69" s="184"/>
      <c r="J69" s="184"/>
      <c r="K69" s="168"/>
      <c r="L69" s="168"/>
      <c r="M69" s="168"/>
      <c r="N69" s="192"/>
    </row>
    <row r="70" spans="1:14" ht="15">
      <c r="A70" s="9">
        <v>42222</v>
      </c>
      <c r="B70" s="94" t="s">
        <v>60</v>
      </c>
      <c r="C70" s="109">
        <v>0</v>
      </c>
      <c r="D70" s="145"/>
      <c r="E70" s="184"/>
      <c r="F70" s="184"/>
      <c r="G70" s="184"/>
      <c r="H70" s="184"/>
      <c r="I70" s="184"/>
      <c r="J70" s="184"/>
      <c r="K70" s="168"/>
      <c r="L70" s="168"/>
      <c r="M70" s="168"/>
      <c r="N70" s="192"/>
    </row>
    <row r="71" spans="1:14" ht="15">
      <c r="A71" s="13">
        <v>423</v>
      </c>
      <c r="B71" s="96" t="s">
        <v>61</v>
      </c>
      <c r="C71" s="108">
        <f>SUM(C72)</f>
        <v>0</v>
      </c>
      <c r="D71" s="141">
        <f aca="true" t="shared" si="18" ref="D71:J71">SUM(D72)</f>
        <v>0</v>
      </c>
      <c r="E71" s="46">
        <f t="shared" si="18"/>
        <v>0</v>
      </c>
      <c r="F71" s="46">
        <f t="shared" si="18"/>
        <v>0</v>
      </c>
      <c r="G71" s="46">
        <f t="shared" si="18"/>
        <v>0</v>
      </c>
      <c r="H71" s="46">
        <f t="shared" si="18"/>
        <v>0</v>
      </c>
      <c r="I71" s="46">
        <f t="shared" si="18"/>
        <v>0</v>
      </c>
      <c r="J71" s="46">
        <f t="shared" si="18"/>
        <v>0</v>
      </c>
      <c r="K71" s="168"/>
      <c r="L71" s="168"/>
      <c r="M71" s="168"/>
      <c r="N71" s="192"/>
    </row>
    <row r="72" spans="1:14" ht="15">
      <c r="A72" s="9">
        <v>42311</v>
      </c>
      <c r="B72" s="94" t="s">
        <v>62</v>
      </c>
      <c r="C72" s="109"/>
      <c r="D72" s="145"/>
      <c r="E72" s="184"/>
      <c r="F72" s="184"/>
      <c r="G72" s="184"/>
      <c r="H72" s="184"/>
      <c r="I72" s="184"/>
      <c r="J72" s="184"/>
      <c r="K72" s="168"/>
      <c r="L72" s="168"/>
      <c r="M72" s="168"/>
      <c r="N72" s="192"/>
    </row>
    <row r="73" spans="1:14" ht="24.75">
      <c r="A73" s="13">
        <v>451</v>
      </c>
      <c r="B73" s="96" t="s">
        <v>63</v>
      </c>
      <c r="C73" s="108">
        <f>SUM(C74)</f>
        <v>500</v>
      </c>
      <c r="D73" s="141">
        <f aca="true" t="shared" si="19" ref="D73:J73">SUM(D74)</f>
        <v>0</v>
      </c>
      <c r="E73" s="46">
        <f t="shared" si="19"/>
        <v>0</v>
      </c>
      <c r="F73" s="46">
        <f t="shared" si="19"/>
        <v>500</v>
      </c>
      <c r="G73" s="46">
        <f t="shared" si="19"/>
        <v>0</v>
      </c>
      <c r="H73" s="46">
        <f t="shared" si="19"/>
        <v>0</v>
      </c>
      <c r="I73" s="46">
        <f t="shared" si="19"/>
        <v>0</v>
      </c>
      <c r="J73" s="46">
        <f t="shared" si="19"/>
        <v>0</v>
      </c>
      <c r="K73" s="168"/>
      <c r="L73" s="168"/>
      <c r="M73" s="168"/>
      <c r="N73" s="192"/>
    </row>
    <row r="74" spans="1:14" ht="24.75">
      <c r="A74" s="9">
        <v>45111</v>
      </c>
      <c r="B74" s="94" t="s">
        <v>63</v>
      </c>
      <c r="C74" s="109">
        <v>500</v>
      </c>
      <c r="D74" s="145"/>
      <c r="E74" s="184"/>
      <c r="F74" s="184">
        <v>500</v>
      </c>
      <c r="G74" s="181"/>
      <c r="H74" s="184"/>
      <c r="I74" s="184"/>
      <c r="J74" s="184"/>
      <c r="K74" s="168"/>
      <c r="L74" s="168"/>
      <c r="M74" s="168"/>
      <c r="N74" s="192"/>
    </row>
    <row r="75" spans="1:14" ht="15">
      <c r="A75" s="13">
        <v>426</v>
      </c>
      <c r="B75" s="98" t="s">
        <v>64</v>
      </c>
      <c r="C75" s="108">
        <f>SUM(C76)</f>
        <v>0</v>
      </c>
      <c r="D75" s="141">
        <f aca="true" t="shared" si="20" ref="D75:J75">SUM(D76)</f>
        <v>0</v>
      </c>
      <c r="E75" s="46">
        <f t="shared" si="20"/>
        <v>0</v>
      </c>
      <c r="F75" s="46">
        <f t="shared" si="20"/>
        <v>0</v>
      </c>
      <c r="G75" s="46">
        <f t="shared" si="20"/>
        <v>0</v>
      </c>
      <c r="H75" s="46">
        <f t="shared" si="20"/>
        <v>0</v>
      </c>
      <c r="I75" s="46">
        <f t="shared" si="20"/>
        <v>0</v>
      </c>
      <c r="J75" s="46">
        <f t="shared" si="20"/>
        <v>0</v>
      </c>
      <c r="K75" s="168"/>
      <c r="L75" s="168"/>
      <c r="M75" s="168"/>
      <c r="N75" s="192"/>
    </row>
    <row r="76" spans="1:14" ht="33.75" customHeight="1">
      <c r="A76" s="82">
        <v>426</v>
      </c>
      <c r="B76" s="99" t="s">
        <v>65</v>
      </c>
      <c r="C76" s="110"/>
      <c r="D76" s="145"/>
      <c r="E76" s="184"/>
      <c r="F76" s="184"/>
      <c r="G76" s="184"/>
      <c r="H76" s="184"/>
      <c r="I76" s="184"/>
      <c r="J76" s="184"/>
      <c r="K76" s="168"/>
      <c r="L76" s="168"/>
      <c r="M76" s="168"/>
      <c r="N76" s="192"/>
    </row>
    <row r="77" spans="1:14" ht="28.5" customHeight="1">
      <c r="A77" s="212" t="s">
        <v>66</v>
      </c>
      <c r="B77" s="213"/>
      <c r="C77" s="114">
        <f>SUM(C78)</f>
        <v>45100</v>
      </c>
      <c r="D77" s="146">
        <f aca="true" t="shared" si="21" ref="D77:J77">SUM(D78)</f>
        <v>34020</v>
      </c>
      <c r="E77" s="36">
        <f t="shared" si="21"/>
        <v>28300</v>
      </c>
      <c r="F77" s="36">
        <f t="shared" si="21"/>
        <v>16800</v>
      </c>
      <c r="G77" s="36">
        <f t="shared" si="21"/>
        <v>0</v>
      </c>
      <c r="H77" s="36">
        <f t="shared" si="21"/>
        <v>0</v>
      </c>
      <c r="I77" s="36">
        <f t="shared" si="21"/>
        <v>0</v>
      </c>
      <c r="J77" s="36">
        <f t="shared" si="21"/>
        <v>0</v>
      </c>
      <c r="K77" s="168"/>
      <c r="L77" s="168"/>
      <c r="M77" s="168"/>
      <c r="N77" s="192"/>
    </row>
    <row r="78" spans="1:14" ht="27" customHeight="1">
      <c r="A78" s="26" t="s">
        <v>67</v>
      </c>
      <c r="B78" s="27"/>
      <c r="C78" s="115">
        <f>SUM(C79+C83)</f>
        <v>45100</v>
      </c>
      <c r="D78" s="146">
        <f aca="true" t="shared" si="22" ref="D78:J78">SUM(D79+D83)</f>
        <v>34020</v>
      </c>
      <c r="E78" s="37">
        <f t="shared" si="22"/>
        <v>28300</v>
      </c>
      <c r="F78" s="37">
        <f t="shared" si="22"/>
        <v>16800</v>
      </c>
      <c r="G78" s="37">
        <f t="shared" si="22"/>
        <v>0</v>
      </c>
      <c r="H78" s="37">
        <f t="shared" si="22"/>
        <v>0</v>
      </c>
      <c r="I78" s="37">
        <f t="shared" si="22"/>
        <v>0</v>
      </c>
      <c r="J78" s="37">
        <f t="shared" si="22"/>
        <v>0</v>
      </c>
      <c r="K78" s="168"/>
      <c r="L78" s="168"/>
      <c r="M78" s="168"/>
      <c r="N78" s="192"/>
    </row>
    <row r="79" spans="1:14" ht="27" customHeight="1">
      <c r="A79" s="216" t="s">
        <v>68</v>
      </c>
      <c r="B79" s="217"/>
      <c r="C79" s="116">
        <f>SUM(C80)</f>
        <v>16800</v>
      </c>
      <c r="D79" s="141">
        <f aca="true" t="shared" si="23" ref="D79:J81">SUM(D80)</f>
        <v>18820</v>
      </c>
      <c r="E79" s="38">
        <f t="shared" si="23"/>
        <v>0</v>
      </c>
      <c r="F79" s="38">
        <f t="shared" si="23"/>
        <v>16800</v>
      </c>
      <c r="G79" s="38">
        <f t="shared" si="23"/>
        <v>0</v>
      </c>
      <c r="H79" s="38">
        <f t="shared" si="23"/>
        <v>0</v>
      </c>
      <c r="I79" s="38">
        <f t="shared" si="23"/>
        <v>0</v>
      </c>
      <c r="J79" s="38">
        <f t="shared" si="23"/>
        <v>0</v>
      </c>
      <c r="K79" s="168"/>
      <c r="L79" s="168"/>
      <c r="M79" s="168"/>
      <c r="N79" s="192"/>
    </row>
    <row r="80" spans="1:14" ht="26.25" customHeight="1">
      <c r="A80" s="209" t="s">
        <v>69</v>
      </c>
      <c r="B80" s="210"/>
      <c r="C80" s="111">
        <f>SUM(C81)</f>
        <v>16800</v>
      </c>
      <c r="D80" s="141">
        <f t="shared" si="23"/>
        <v>18820</v>
      </c>
      <c r="E80" s="35">
        <f t="shared" si="23"/>
        <v>0</v>
      </c>
      <c r="F80" s="35">
        <f t="shared" si="23"/>
        <v>16800</v>
      </c>
      <c r="G80" s="35">
        <f t="shared" si="23"/>
        <v>0</v>
      </c>
      <c r="H80" s="35">
        <f t="shared" si="23"/>
        <v>0</v>
      </c>
      <c r="I80" s="35">
        <f t="shared" si="23"/>
        <v>0</v>
      </c>
      <c r="J80" s="35">
        <f t="shared" si="23"/>
        <v>0</v>
      </c>
      <c r="K80" s="168"/>
      <c r="L80" s="168"/>
      <c r="M80" s="168"/>
      <c r="N80" s="192"/>
    </row>
    <row r="81" spans="1:14" ht="15">
      <c r="A81" s="13">
        <v>36</v>
      </c>
      <c r="B81" s="4"/>
      <c r="C81" s="108">
        <f>SUM(C82)</f>
        <v>16800</v>
      </c>
      <c r="D81" s="141">
        <f t="shared" si="23"/>
        <v>18820</v>
      </c>
      <c r="E81" s="46">
        <f t="shared" si="23"/>
        <v>0</v>
      </c>
      <c r="F81" s="46">
        <f t="shared" si="23"/>
        <v>16800</v>
      </c>
      <c r="G81" s="46">
        <f t="shared" si="23"/>
        <v>0</v>
      </c>
      <c r="H81" s="46">
        <f t="shared" si="23"/>
        <v>0</v>
      </c>
      <c r="I81" s="46">
        <f t="shared" si="23"/>
        <v>0</v>
      </c>
      <c r="J81" s="46">
        <f t="shared" si="23"/>
        <v>0</v>
      </c>
      <c r="K81" s="168"/>
      <c r="L81" s="168"/>
      <c r="M81" s="168"/>
      <c r="N81" s="192"/>
    </row>
    <row r="82" spans="1:14" ht="27" customHeight="1">
      <c r="A82" s="82">
        <v>363</v>
      </c>
      <c r="B82" s="91" t="s">
        <v>70</v>
      </c>
      <c r="C82" s="110">
        <v>16800</v>
      </c>
      <c r="D82" s="145">
        <v>18820</v>
      </c>
      <c r="E82" s="182"/>
      <c r="F82" s="182">
        <v>16800</v>
      </c>
      <c r="G82" s="184"/>
      <c r="H82" s="184"/>
      <c r="I82" s="184"/>
      <c r="J82" s="184"/>
      <c r="K82" s="168"/>
      <c r="L82" s="168"/>
      <c r="M82" s="168"/>
      <c r="N82" s="192"/>
    </row>
    <row r="83" spans="1:14" ht="26.25" customHeight="1">
      <c r="A83" s="216" t="s">
        <v>71</v>
      </c>
      <c r="B83" s="217"/>
      <c r="C83" s="116">
        <f>SUM(C84+C89)</f>
        <v>28300</v>
      </c>
      <c r="D83" s="141">
        <f aca="true" t="shared" si="24" ref="D83:J83">SUM(D84+D89)</f>
        <v>15200</v>
      </c>
      <c r="E83" s="38">
        <f t="shared" si="24"/>
        <v>28300</v>
      </c>
      <c r="F83" s="38">
        <f t="shared" si="24"/>
        <v>0</v>
      </c>
      <c r="G83" s="38">
        <f t="shared" si="24"/>
        <v>0</v>
      </c>
      <c r="H83" s="38">
        <f t="shared" si="24"/>
        <v>0</v>
      </c>
      <c r="I83" s="38">
        <f t="shared" si="24"/>
        <v>0</v>
      </c>
      <c r="J83" s="38">
        <f t="shared" si="24"/>
        <v>0</v>
      </c>
      <c r="K83" s="168"/>
      <c r="L83" s="168"/>
      <c r="M83" s="168"/>
      <c r="N83" s="192"/>
    </row>
    <row r="84" spans="1:14" ht="27" customHeight="1">
      <c r="A84" s="209" t="s">
        <v>72</v>
      </c>
      <c r="B84" s="210"/>
      <c r="C84" s="111">
        <f>SUM(C87+C85)</f>
        <v>8300</v>
      </c>
      <c r="D84" s="141">
        <f aca="true" t="shared" si="25" ref="D84:J84">SUM(D87+D85)</f>
        <v>6200</v>
      </c>
      <c r="E84" s="35">
        <f t="shared" si="25"/>
        <v>8300</v>
      </c>
      <c r="F84" s="35">
        <f t="shared" si="25"/>
        <v>0</v>
      </c>
      <c r="G84" s="35">
        <f t="shared" si="25"/>
        <v>0</v>
      </c>
      <c r="H84" s="35">
        <f t="shared" si="25"/>
        <v>0</v>
      </c>
      <c r="I84" s="35">
        <f t="shared" si="25"/>
        <v>0</v>
      </c>
      <c r="J84" s="35">
        <f t="shared" si="25"/>
        <v>0</v>
      </c>
      <c r="K84" s="168"/>
      <c r="L84" s="168"/>
      <c r="M84" s="168"/>
      <c r="N84" s="192"/>
    </row>
    <row r="85" spans="1:14" ht="15">
      <c r="A85" s="13">
        <v>381</v>
      </c>
      <c r="B85" s="77" t="s">
        <v>73</v>
      </c>
      <c r="C85" s="108">
        <f>SUM(C86)</f>
        <v>6200</v>
      </c>
      <c r="D85" s="141">
        <f aca="true" t="shared" si="26" ref="D85:J85">SUM(D86)</f>
        <v>3200</v>
      </c>
      <c r="E85" s="46">
        <f t="shared" si="26"/>
        <v>6200</v>
      </c>
      <c r="F85" s="46">
        <f t="shared" si="26"/>
        <v>0</v>
      </c>
      <c r="G85" s="46">
        <f t="shared" si="26"/>
        <v>0</v>
      </c>
      <c r="H85" s="46">
        <f t="shared" si="26"/>
        <v>0</v>
      </c>
      <c r="I85" s="46">
        <f t="shared" si="26"/>
        <v>0</v>
      </c>
      <c r="J85" s="46">
        <f t="shared" si="26"/>
        <v>0</v>
      </c>
      <c r="K85" s="168"/>
      <c r="L85" s="168"/>
      <c r="M85" s="168"/>
      <c r="N85" s="192"/>
    </row>
    <row r="86" spans="1:14" ht="15">
      <c r="A86" s="82">
        <v>3811</v>
      </c>
      <c r="B86" s="83" t="s">
        <v>74</v>
      </c>
      <c r="C86" s="110">
        <v>6200</v>
      </c>
      <c r="D86" s="145">
        <v>3200</v>
      </c>
      <c r="E86" s="182">
        <v>6200</v>
      </c>
      <c r="F86" s="182"/>
      <c r="G86" s="184"/>
      <c r="H86" s="184"/>
      <c r="I86" s="184"/>
      <c r="J86" s="182"/>
      <c r="K86" s="168"/>
      <c r="L86" s="168"/>
      <c r="M86" s="168"/>
      <c r="N86" s="192"/>
    </row>
    <row r="87" spans="1:14" ht="15">
      <c r="A87" s="13">
        <v>382</v>
      </c>
      <c r="B87" s="77" t="s">
        <v>75</v>
      </c>
      <c r="C87" s="108">
        <f>SUM(C88)</f>
        <v>2100</v>
      </c>
      <c r="D87" s="141">
        <f aca="true" t="shared" si="27" ref="D87:J87">SUM(D88)</f>
        <v>3000</v>
      </c>
      <c r="E87" s="46">
        <f t="shared" si="27"/>
        <v>2100</v>
      </c>
      <c r="F87" s="46">
        <f t="shared" si="27"/>
        <v>0</v>
      </c>
      <c r="G87" s="46">
        <f t="shared" si="27"/>
        <v>0</v>
      </c>
      <c r="H87" s="46">
        <f t="shared" si="27"/>
        <v>0</v>
      </c>
      <c r="I87" s="46">
        <f t="shared" si="27"/>
        <v>0</v>
      </c>
      <c r="J87" s="46">
        <f t="shared" si="27"/>
        <v>0</v>
      </c>
      <c r="K87" s="168"/>
      <c r="L87" s="168"/>
      <c r="M87" s="168"/>
      <c r="N87" s="192"/>
    </row>
    <row r="88" spans="1:14" ht="15">
      <c r="A88" s="82">
        <v>3821</v>
      </c>
      <c r="B88" s="83" t="s">
        <v>74</v>
      </c>
      <c r="C88" s="110">
        <v>2100</v>
      </c>
      <c r="D88" s="145">
        <v>3000</v>
      </c>
      <c r="E88" s="182">
        <v>2100</v>
      </c>
      <c r="F88" s="182"/>
      <c r="G88" s="184"/>
      <c r="H88" s="184"/>
      <c r="I88" s="184"/>
      <c r="J88" s="182"/>
      <c r="K88" s="168"/>
      <c r="L88" s="168"/>
      <c r="M88" s="168"/>
      <c r="N88" s="192"/>
    </row>
    <row r="89" spans="1:14" ht="15">
      <c r="A89" s="6" t="s">
        <v>76</v>
      </c>
      <c r="B89" s="7"/>
      <c r="C89" s="111">
        <f>SUM(C90)</f>
        <v>20000</v>
      </c>
      <c r="D89" s="141">
        <f aca="true" t="shared" si="28" ref="D89:J90">SUM(D90)</f>
        <v>9000</v>
      </c>
      <c r="E89" s="35">
        <f t="shared" si="28"/>
        <v>20000</v>
      </c>
      <c r="F89" s="35">
        <f t="shared" si="28"/>
        <v>0</v>
      </c>
      <c r="G89" s="35">
        <f t="shared" si="28"/>
        <v>0</v>
      </c>
      <c r="H89" s="35">
        <f t="shared" si="28"/>
        <v>0</v>
      </c>
      <c r="I89" s="35">
        <f t="shared" si="28"/>
        <v>0</v>
      </c>
      <c r="J89" s="35">
        <f t="shared" si="28"/>
        <v>0</v>
      </c>
      <c r="K89" s="168"/>
      <c r="L89" s="168"/>
      <c r="M89" s="168"/>
      <c r="N89" s="192"/>
    </row>
    <row r="90" spans="1:14" ht="24.75">
      <c r="A90" s="13">
        <v>372</v>
      </c>
      <c r="B90" s="95" t="s">
        <v>77</v>
      </c>
      <c r="C90" s="108">
        <f>SUM(C91)</f>
        <v>20000</v>
      </c>
      <c r="D90" s="141">
        <f t="shared" si="28"/>
        <v>9000</v>
      </c>
      <c r="E90" s="46">
        <f t="shared" si="28"/>
        <v>20000</v>
      </c>
      <c r="F90" s="46">
        <f t="shared" si="28"/>
        <v>0</v>
      </c>
      <c r="G90" s="46">
        <f t="shared" si="28"/>
        <v>0</v>
      </c>
      <c r="H90" s="46">
        <f t="shared" si="28"/>
        <v>0</v>
      </c>
      <c r="I90" s="46">
        <f t="shared" si="28"/>
        <v>0</v>
      </c>
      <c r="J90" s="46">
        <f t="shared" si="28"/>
        <v>0</v>
      </c>
      <c r="K90" s="168"/>
      <c r="L90" s="168"/>
      <c r="M90" s="168"/>
      <c r="N90" s="192"/>
    </row>
    <row r="91" spans="1:14" ht="29.25" customHeight="1">
      <c r="A91" s="82">
        <v>37215</v>
      </c>
      <c r="B91" s="94" t="s">
        <v>78</v>
      </c>
      <c r="C91" s="109">
        <v>20000</v>
      </c>
      <c r="D91" s="145">
        <v>9000</v>
      </c>
      <c r="E91" s="181">
        <v>20000</v>
      </c>
      <c r="F91" s="181"/>
      <c r="G91" s="184"/>
      <c r="H91" s="184"/>
      <c r="I91" s="184"/>
      <c r="J91" s="181"/>
      <c r="K91" s="168"/>
      <c r="L91" s="168"/>
      <c r="M91" s="168"/>
      <c r="N91" s="192"/>
    </row>
    <row r="92" spans="1:14" ht="29.25" customHeight="1">
      <c r="A92" s="212" t="s">
        <v>79</v>
      </c>
      <c r="B92" s="213"/>
      <c r="C92" s="114">
        <f>SUM(C93)</f>
        <v>297010</v>
      </c>
      <c r="D92" s="146">
        <f aca="true" t="shared" si="29" ref="D92:J92">SUM(D93)</f>
        <v>99235</v>
      </c>
      <c r="E92" s="36">
        <f t="shared" si="29"/>
        <v>95910</v>
      </c>
      <c r="F92" s="36">
        <f t="shared" si="29"/>
        <v>30000</v>
      </c>
      <c r="G92" s="36">
        <f t="shared" si="29"/>
        <v>0</v>
      </c>
      <c r="H92" s="36">
        <f t="shared" si="29"/>
        <v>171100</v>
      </c>
      <c r="I92" s="36">
        <f t="shared" si="29"/>
        <v>0</v>
      </c>
      <c r="J92" s="36">
        <f t="shared" si="29"/>
        <v>0</v>
      </c>
      <c r="K92" s="168"/>
      <c r="L92" s="168"/>
      <c r="M92" s="168"/>
      <c r="N92" s="192"/>
    </row>
    <row r="93" spans="1:14" ht="25.5" customHeight="1">
      <c r="A93" s="214" t="s">
        <v>80</v>
      </c>
      <c r="B93" s="215"/>
      <c r="C93" s="115">
        <f>SUM(C94+C98+C132+C136)</f>
        <v>297010</v>
      </c>
      <c r="D93" s="146">
        <f aca="true" t="shared" si="30" ref="D93:J93">SUM(D94+D98+D132+D136)</f>
        <v>99235</v>
      </c>
      <c r="E93" s="37">
        <f t="shared" si="30"/>
        <v>95910</v>
      </c>
      <c r="F93" s="37">
        <f t="shared" si="30"/>
        <v>30000</v>
      </c>
      <c r="G93" s="37">
        <f t="shared" si="30"/>
        <v>0</v>
      </c>
      <c r="H93" s="37">
        <f t="shared" si="30"/>
        <v>171100</v>
      </c>
      <c r="I93" s="37">
        <f t="shared" si="30"/>
        <v>0</v>
      </c>
      <c r="J93" s="37">
        <f t="shared" si="30"/>
        <v>0</v>
      </c>
      <c r="K93" s="168"/>
      <c r="L93" s="168"/>
      <c r="M93" s="168"/>
      <c r="N93" s="192"/>
    </row>
    <row r="94" spans="1:14" ht="25.5" customHeight="1">
      <c r="A94" s="216" t="s">
        <v>81</v>
      </c>
      <c r="B94" s="217"/>
      <c r="C94" s="116">
        <f>SUM(C95)</f>
        <v>5000</v>
      </c>
      <c r="D94" s="141">
        <f aca="true" t="shared" si="31" ref="D94:J96">SUM(D95)</f>
        <v>0</v>
      </c>
      <c r="E94" s="38">
        <f t="shared" si="31"/>
        <v>5000</v>
      </c>
      <c r="F94" s="38">
        <f t="shared" si="31"/>
        <v>0</v>
      </c>
      <c r="G94" s="38">
        <f t="shared" si="31"/>
        <v>0</v>
      </c>
      <c r="H94" s="38">
        <f t="shared" si="31"/>
        <v>0</v>
      </c>
      <c r="I94" s="38">
        <f t="shared" si="31"/>
        <v>0</v>
      </c>
      <c r="J94" s="38">
        <f t="shared" si="31"/>
        <v>0</v>
      </c>
      <c r="K94" s="168"/>
      <c r="L94" s="168"/>
      <c r="M94" s="168"/>
      <c r="N94" s="192"/>
    </row>
    <row r="95" spans="1:14" ht="15">
      <c r="A95" s="209" t="s">
        <v>82</v>
      </c>
      <c r="B95" s="210"/>
      <c r="C95" s="111">
        <f>SUM(C96)</f>
        <v>5000</v>
      </c>
      <c r="D95" s="141">
        <f t="shared" si="31"/>
        <v>0</v>
      </c>
      <c r="E95" s="35">
        <f t="shared" si="31"/>
        <v>5000</v>
      </c>
      <c r="F95" s="35">
        <f t="shared" si="31"/>
        <v>0</v>
      </c>
      <c r="G95" s="35">
        <f t="shared" si="31"/>
        <v>0</v>
      </c>
      <c r="H95" s="35">
        <f t="shared" si="31"/>
        <v>0</v>
      </c>
      <c r="I95" s="35">
        <f t="shared" si="31"/>
        <v>0</v>
      </c>
      <c r="J95" s="35">
        <f t="shared" si="31"/>
        <v>0</v>
      </c>
      <c r="K95" s="168"/>
      <c r="L95" s="168"/>
      <c r="M95" s="168"/>
      <c r="N95" s="192"/>
    </row>
    <row r="96" spans="1:14" ht="15">
      <c r="A96" s="44">
        <v>329</v>
      </c>
      <c r="B96" s="60" t="s">
        <v>83</v>
      </c>
      <c r="C96" s="112">
        <f>SUM(C97)</f>
        <v>5000</v>
      </c>
      <c r="D96" s="141">
        <f t="shared" si="31"/>
        <v>0</v>
      </c>
      <c r="E96" s="45">
        <f t="shared" si="31"/>
        <v>5000</v>
      </c>
      <c r="F96" s="45">
        <f t="shared" si="31"/>
        <v>0</v>
      </c>
      <c r="G96" s="45">
        <f t="shared" si="31"/>
        <v>0</v>
      </c>
      <c r="H96" s="45">
        <f t="shared" si="31"/>
        <v>0</v>
      </c>
      <c r="I96" s="45">
        <f t="shared" si="31"/>
        <v>0</v>
      </c>
      <c r="J96" s="45">
        <f t="shared" si="31"/>
        <v>0</v>
      </c>
      <c r="K96" s="168"/>
      <c r="L96" s="168"/>
      <c r="M96" s="168"/>
      <c r="N96" s="192"/>
    </row>
    <row r="97" spans="1:14" ht="30" customHeight="1">
      <c r="A97" s="9">
        <v>3299904</v>
      </c>
      <c r="B97" s="83" t="s">
        <v>84</v>
      </c>
      <c r="C97" s="109">
        <v>5000</v>
      </c>
      <c r="D97" s="145"/>
      <c r="E97" s="184">
        <v>5000</v>
      </c>
      <c r="F97" s="184"/>
      <c r="G97" s="184"/>
      <c r="H97" s="184"/>
      <c r="I97" s="184"/>
      <c r="J97" s="181"/>
      <c r="K97" s="168"/>
      <c r="L97" s="168"/>
      <c r="M97" s="168"/>
      <c r="N97" s="192"/>
    </row>
    <row r="98" spans="1:14" ht="26.25" customHeight="1">
      <c r="A98" s="216" t="s">
        <v>85</v>
      </c>
      <c r="B98" s="217"/>
      <c r="C98" s="116">
        <f aca="true" t="shared" si="32" ref="C98:J98">SUM(C99+C126+C129)</f>
        <v>152010</v>
      </c>
      <c r="D98" s="141">
        <f t="shared" si="32"/>
        <v>94235</v>
      </c>
      <c r="E98" s="38">
        <f t="shared" si="32"/>
        <v>90910</v>
      </c>
      <c r="F98" s="38">
        <f t="shared" si="32"/>
        <v>10000</v>
      </c>
      <c r="G98" s="38">
        <f t="shared" si="32"/>
        <v>0</v>
      </c>
      <c r="H98" s="38">
        <f t="shared" si="32"/>
        <v>51100</v>
      </c>
      <c r="I98" s="38">
        <f t="shared" si="32"/>
        <v>0</v>
      </c>
      <c r="J98" s="38">
        <f t="shared" si="32"/>
        <v>0</v>
      </c>
      <c r="K98" s="168"/>
      <c r="L98" s="168"/>
      <c r="M98" s="168"/>
      <c r="N98" s="192"/>
    </row>
    <row r="99" spans="1:14" ht="29.25" customHeight="1">
      <c r="A99" s="209" t="s">
        <v>86</v>
      </c>
      <c r="B99" s="210"/>
      <c r="C99" s="111">
        <f aca="true" t="shared" si="33" ref="C99:J99">SUM(C100+C102+C104+C107+C109+C115+C120+C123)</f>
        <v>107010</v>
      </c>
      <c r="D99" s="141">
        <f t="shared" si="33"/>
        <v>94235</v>
      </c>
      <c r="E99" s="35">
        <f t="shared" si="33"/>
        <v>90910</v>
      </c>
      <c r="F99" s="35">
        <f t="shared" si="33"/>
        <v>10000</v>
      </c>
      <c r="G99" s="35">
        <f t="shared" si="33"/>
        <v>0</v>
      </c>
      <c r="H99" s="35">
        <f t="shared" si="33"/>
        <v>6100</v>
      </c>
      <c r="I99" s="35">
        <f t="shared" si="33"/>
        <v>0</v>
      </c>
      <c r="J99" s="35">
        <f t="shared" si="33"/>
        <v>0</v>
      </c>
      <c r="K99" s="168"/>
      <c r="L99" s="168"/>
      <c r="M99" s="168"/>
      <c r="N99" s="192"/>
    </row>
    <row r="100" spans="1:14" ht="15">
      <c r="A100" s="13">
        <v>311</v>
      </c>
      <c r="B100" s="77" t="s">
        <v>8</v>
      </c>
      <c r="C100" s="108">
        <f>SUM(C101)</f>
        <v>63350</v>
      </c>
      <c r="D100" s="141">
        <f aca="true" t="shared" si="34" ref="D100:J100">SUM(D101)</f>
        <v>63340</v>
      </c>
      <c r="E100" s="46">
        <f t="shared" si="34"/>
        <v>63350</v>
      </c>
      <c r="F100" s="46">
        <f t="shared" si="34"/>
        <v>0</v>
      </c>
      <c r="G100" s="46">
        <f t="shared" si="34"/>
        <v>0</v>
      </c>
      <c r="H100" s="46">
        <f t="shared" si="34"/>
        <v>0</v>
      </c>
      <c r="I100" s="46">
        <f t="shared" si="34"/>
        <v>0</v>
      </c>
      <c r="J100" s="46">
        <f t="shared" si="34"/>
        <v>0</v>
      </c>
      <c r="K100" s="168"/>
      <c r="L100" s="168"/>
      <c r="M100" s="168"/>
      <c r="N100" s="192"/>
    </row>
    <row r="101" spans="1:14" ht="15">
      <c r="A101" s="9">
        <v>31111</v>
      </c>
      <c r="B101" s="83" t="s">
        <v>9</v>
      </c>
      <c r="C101" s="109">
        <v>63350</v>
      </c>
      <c r="D101" s="145">
        <v>63340</v>
      </c>
      <c r="E101" s="181">
        <v>63350</v>
      </c>
      <c r="F101" s="181"/>
      <c r="G101" s="184"/>
      <c r="H101" s="184"/>
      <c r="I101" s="184"/>
      <c r="J101" s="184"/>
      <c r="K101" s="168"/>
      <c r="L101" s="168"/>
      <c r="M101" s="168"/>
      <c r="N101" s="192"/>
    </row>
    <row r="102" spans="1:14" ht="15">
      <c r="A102" s="13">
        <v>312</v>
      </c>
      <c r="B102" s="77" t="s">
        <v>10</v>
      </c>
      <c r="C102" s="117">
        <f aca="true" t="shared" si="35" ref="C102:J102">SUM(C103:C103)</f>
        <v>2500</v>
      </c>
      <c r="D102" s="147">
        <f t="shared" si="35"/>
        <v>1875</v>
      </c>
      <c r="E102" s="3">
        <f t="shared" si="35"/>
        <v>2500</v>
      </c>
      <c r="F102" s="3">
        <f t="shared" si="35"/>
        <v>0</v>
      </c>
      <c r="G102" s="3">
        <f t="shared" si="35"/>
        <v>0</v>
      </c>
      <c r="H102" s="3">
        <f t="shared" si="35"/>
        <v>0</v>
      </c>
      <c r="I102" s="3">
        <f t="shared" si="35"/>
        <v>0</v>
      </c>
      <c r="J102" s="3">
        <f t="shared" si="35"/>
        <v>0</v>
      </c>
      <c r="K102" s="168"/>
      <c r="L102" s="168"/>
      <c r="M102" s="168"/>
      <c r="N102" s="192"/>
    </row>
    <row r="103" spans="1:14" ht="15">
      <c r="A103" s="11">
        <v>31219</v>
      </c>
      <c r="B103" s="83" t="s">
        <v>12</v>
      </c>
      <c r="C103" s="118">
        <v>2500</v>
      </c>
      <c r="D103" s="148">
        <v>1875</v>
      </c>
      <c r="E103" s="185">
        <v>2500</v>
      </c>
      <c r="F103" s="185"/>
      <c r="G103" s="184"/>
      <c r="H103" s="184"/>
      <c r="I103" s="184"/>
      <c r="J103" s="184"/>
      <c r="K103" s="168"/>
      <c r="L103" s="168"/>
      <c r="M103" s="168"/>
      <c r="N103" s="192"/>
    </row>
    <row r="104" spans="1:14" ht="15">
      <c r="A104" s="13">
        <v>313</v>
      </c>
      <c r="B104" s="77" t="s">
        <v>14</v>
      </c>
      <c r="C104" s="117">
        <f>SUM(C105:C106)</f>
        <v>10900</v>
      </c>
      <c r="D104" s="147">
        <f aca="true" t="shared" si="36" ref="D104:J104">SUM(D105:D106)</f>
        <v>10470</v>
      </c>
      <c r="E104" s="3">
        <f t="shared" si="36"/>
        <v>10900</v>
      </c>
      <c r="F104" s="3">
        <f t="shared" si="36"/>
        <v>0</v>
      </c>
      <c r="G104" s="3">
        <f t="shared" si="36"/>
        <v>0</v>
      </c>
      <c r="H104" s="3">
        <f t="shared" si="36"/>
        <v>0</v>
      </c>
      <c r="I104" s="3">
        <f t="shared" si="36"/>
        <v>0</v>
      </c>
      <c r="J104" s="3">
        <f t="shared" si="36"/>
        <v>0</v>
      </c>
      <c r="K104" s="168"/>
      <c r="L104" s="168"/>
      <c r="M104" s="168"/>
      <c r="N104" s="192"/>
    </row>
    <row r="105" spans="1:14" ht="15">
      <c r="A105" s="11">
        <v>31321</v>
      </c>
      <c r="B105" s="83" t="s">
        <v>87</v>
      </c>
      <c r="C105" s="109">
        <v>9820</v>
      </c>
      <c r="D105" s="145">
        <v>9320</v>
      </c>
      <c r="E105" s="181">
        <v>9820</v>
      </c>
      <c r="F105" s="181"/>
      <c r="G105" s="184"/>
      <c r="H105" s="184"/>
      <c r="I105" s="184"/>
      <c r="J105" s="184"/>
      <c r="K105" s="168"/>
      <c r="L105" s="168"/>
      <c r="M105" s="168"/>
      <c r="N105" s="192"/>
    </row>
    <row r="106" spans="1:14" ht="15">
      <c r="A106" s="11">
        <v>31331</v>
      </c>
      <c r="B106" s="83" t="s">
        <v>16</v>
      </c>
      <c r="C106" s="109">
        <v>1080</v>
      </c>
      <c r="D106" s="145">
        <v>1150</v>
      </c>
      <c r="E106" s="181">
        <v>1080</v>
      </c>
      <c r="F106" s="181"/>
      <c r="G106" s="184"/>
      <c r="H106" s="184"/>
      <c r="I106" s="184"/>
      <c r="J106" s="184"/>
      <c r="K106" s="168"/>
      <c r="L106" s="168"/>
      <c r="M106" s="168"/>
      <c r="N106" s="192"/>
    </row>
    <row r="107" spans="1:14" ht="15">
      <c r="A107" s="13">
        <v>321</v>
      </c>
      <c r="B107" s="77" t="s">
        <v>17</v>
      </c>
      <c r="C107" s="117">
        <f>SUM(C108)</f>
        <v>1500</v>
      </c>
      <c r="D107" s="147">
        <f aca="true" t="shared" si="37" ref="D107:J107">SUM(D108)</f>
        <v>500</v>
      </c>
      <c r="E107" s="3">
        <f t="shared" si="37"/>
        <v>1500</v>
      </c>
      <c r="F107" s="3">
        <f t="shared" si="37"/>
        <v>0</v>
      </c>
      <c r="G107" s="3">
        <f t="shared" si="37"/>
        <v>0</v>
      </c>
      <c r="H107" s="3">
        <f t="shared" si="37"/>
        <v>0</v>
      </c>
      <c r="I107" s="3">
        <f t="shared" si="37"/>
        <v>0</v>
      </c>
      <c r="J107" s="3">
        <f t="shared" si="37"/>
        <v>0</v>
      </c>
      <c r="K107" s="168"/>
      <c r="L107" s="168"/>
      <c r="M107" s="168"/>
      <c r="N107" s="192"/>
    </row>
    <row r="108" spans="1:14" ht="15">
      <c r="A108" s="11">
        <v>3211</v>
      </c>
      <c r="B108" s="83" t="s">
        <v>88</v>
      </c>
      <c r="C108" s="109">
        <v>1500</v>
      </c>
      <c r="D108" s="145">
        <v>500</v>
      </c>
      <c r="E108" s="181">
        <v>1500</v>
      </c>
      <c r="F108" s="181"/>
      <c r="G108" s="184"/>
      <c r="H108" s="184"/>
      <c r="I108" s="184"/>
      <c r="J108" s="184"/>
      <c r="K108" s="168"/>
      <c r="L108" s="168"/>
      <c r="M108" s="168"/>
      <c r="N108" s="192"/>
    </row>
    <row r="109" spans="1:14" ht="15">
      <c r="A109" s="13">
        <v>322</v>
      </c>
      <c r="B109" s="76" t="s">
        <v>21</v>
      </c>
      <c r="C109" s="117">
        <f>SUM(C110:C114)</f>
        <v>6100</v>
      </c>
      <c r="D109" s="147">
        <f aca="true" t="shared" si="38" ref="D109:J109">SUM(D110:D114)</f>
        <v>7700</v>
      </c>
      <c r="E109" s="3">
        <f t="shared" si="38"/>
        <v>4000</v>
      </c>
      <c r="F109" s="3">
        <f t="shared" si="38"/>
        <v>1700</v>
      </c>
      <c r="G109" s="3">
        <f t="shared" si="38"/>
        <v>0</v>
      </c>
      <c r="H109" s="3">
        <f t="shared" si="38"/>
        <v>400</v>
      </c>
      <c r="I109" s="3">
        <f t="shared" si="38"/>
        <v>0</v>
      </c>
      <c r="J109" s="3">
        <f t="shared" si="38"/>
        <v>0</v>
      </c>
      <c r="K109" s="168"/>
      <c r="L109" s="168"/>
      <c r="M109" s="168"/>
      <c r="N109" s="192"/>
    </row>
    <row r="110" spans="1:14" ht="15">
      <c r="A110" s="9">
        <v>32211</v>
      </c>
      <c r="B110" s="78" t="s">
        <v>89</v>
      </c>
      <c r="C110" s="109">
        <v>1700</v>
      </c>
      <c r="D110" s="145">
        <v>2500</v>
      </c>
      <c r="E110" s="181"/>
      <c r="F110" s="181">
        <v>1700</v>
      </c>
      <c r="G110" s="184"/>
      <c r="H110" s="109"/>
      <c r="I110" s="184"/>
      <c r="J110" s="184"/>
      <c r="K110" s="168"/>
      <c r="L110" s="168"/>
      <c r="M110" s="168"/>
      <c r="N110" s="192"/>
    </row>
    <row r="111" spans="1:14" ht="15">
      <c r="A111" s="9">
        <v>32231</v>
      </c>
      <c r="B111" s="78" t="s">
        <v>90</v>
      </c>
      <c r="C111" s="109">
        <v>900</v>
      </c>
      <c r="D111" s="145">
        <v>1200</v>
      </c>
      <c r="E111" s="181">
        <v>500</v>
      </c>
      <c r="F111" s="181"/>
      <c r="G111" s="184"/>
      <c r="H111" s="109">
        <v>400</v>
      </c>
      <c r="I111" s="184"/>
      <c r="J111" s="184"/>
      <c r="K111" s="168"/>
      <c r="L111" s="168"/>
      <c r="M111" s="168"/>
      <c r="N111" s="192"/>
    </row>
    <row r="112" spans="1:14" ht="15">
      <c r="A112" s="9">
        <v>32233</v>
      </c>
      <c r="B112" s="78" t="s">
        <v>91</v>
      </c>
      <c r="C112" s="109">
        <v>2000</v>
      </c>
      <c r="D112" s="145">
        <v>1600</v>
      </c>
      <c r="E112" s="109">
        <v>2000</v>
      </c>
      <c r="F112" s="181"/>
      <c r="G112" s="184"/>
      <c r="H112" s="109"/>
      <c r="I112" s="184"/>
      <c r="J112" s="184"/>
      <c r="K112" s="168"/>
      <c r="L112" s="168"/>
      <c r="M112" s="168"/>
      <c r="N112" s="192"/>
    </row>
    <row r="113" spans="1:14" ht="15">
      <c r="A113" s="9">
        <v>32242</v>
      </c>
      <c r="B113" s="78" t="s">
        <v>92</v>
      </c>
      <c r="C113" s="109">
        <v>1000</v>
      </c>
      <c r="D113" s="145">
        <v>2000</v>
      </c>
      <c r="E113" s="109">
        <v>1000</v>
      </c>
      <c r="F113" s="181"/>
      <c r="G113" s="184"/>
      <c r="H113" s="109"/>
      <c r="I113" s="184"/>
      <c r="J113" s="184"/>
      <c r="K113" s="168"/>
      <c r="L113" s="168"/>
      <c r="M113" s="168"/>
      <c r="N113" s="192"/>
    </row>
    <row r="114" spans="1:14" ht="15">
      <c r="A114" s="9">
        <v>3225101</v>
      </c>
      <c r="B114" s="78" t="s">
        <v>333</v>
      </c>
      <c r="C114" s="109">
        <v>500</v>
      </c>
      <c r="D114" s="145">
        <v>400</v>
      </c>
      <c r="E114" s="109">
        <v>500</v>
      </c>
      <c r="F114" s="181"/>
      <c r="G114" s="184"/>
      <c r="H114" s="109"/>
      <c r="I114" s="184"/>
      <c r="J114" s="184"/>
      <c r="K114" s="168"/>
      <c r="L114" s="168"/>
      <c r="M114" s="168"/>
      <c r="N114" s="192"/>
    </row>
    <row r="115" spans="1:14" ht="15">
      <c r="A115" s="13">
        <v>323</v>
      </c>
      <c r="B115" s="76" t="s">
        <v>33</v>
      </c>
      <c r="C115" s="117">
        <f>SUM(C116:C119)</f>
        <v>14100</v>
      </c>
      <c r="D115" s="147">
        <f aca="true" t="shared" si="39" ref="D115">SUM(D116:D118)</f>
        <v>2900</v>
      </c>
      <c r="E115" s="3">
        <f>SUM(E116:E119)</f>
        <v>6100</v>
      </c>
      <c r="F115" s="3">
        <f aca="true" t="shared" si="40" ref="F115:J115">SUM(F116:F119)</f>
        <v>2300</v>
      </c>
      <c r="G115" s="3">
        <f t="shared" si="40"/>
        <v>0</v>
      </c>
      <c r="H115" s="3">
        <f t="shared" si="40"/>
        <v>5700</v>
      </c>
      <c r="I115" s="3">
        <f t="shared" si="40"/>
        <v>0</v>
      </c>
      <c r="J115" s="3">
        <f t="shared" si="40"/>
        <v>0</v>
      </c>
      <c r="K115" s="168">
        <f>SUM(E115:J115)</f>
        <v>14100</v>
      </c>
      <c r="L115" s="168"/>
      <c r="M115" s="168"/>
      <c r="N115" s="192"/>
    </row>
    <row r="116" spans="1:14" ht="15">
      <c r="A116" s="9">
        <v>32311</v>
      </c>
      <c r="B116" s="78" t="s">
        <v>34</v>
      </c>
      <c r="C116" s="109">
        <v>400</v>
      </c>
      <c r="D116" s="145">
        <v>700</v>
      </c>
      <c r="E116" s="109">
        <v>400</v>
      </c>
      <c r="F116" s="181"/>
      <c r="G116" s="184"/>
      <c r="H116" s="184"/>
      <c r="I116" s="184"/>
      <c r="J116" s="184"/>
      <c r="K116" s="168"/>
      <c r="L116" s="168"/>
      <c r="M116" s="168"/>
      <c r="N116" s="192"/>
    </row>
    <row r="117" spans="1:14" ht="15">
      <c r="A117" s="9">
        <v>32322</v>
      </c>
      <c r="B117" s="78" t="s">
        <v>93</v>
      </c>
      <c r="C117" s="109">
        <v>2000</v>
      </c>
      <c r="D117" s="145">
        <v>500</v>
      </c>
      <c r="E117" s="109">
        <v>2000</v>
      </c>
      <c r="F117" s="181"/>
      <c r="G117" s="184"/>
      <c r="H117" s="184"/>
      <c r="I117" s="184"/>
      <c r="J117" s="184"/>
      <c r="K117" s="168"/>
      <c r="L117" s="168"/>
      <c r="M117" s="168"/>
      <c r="N117" s="192"/>
    </row>
    <row r="118" spans="1:14" ht="15">
      <c r="A118" s="9">
        <v>32332</v>
      </c>
      <c r="B118" s="78" t="s">
        <v>94</v>
      </c>
      <c r="C118" s="109">
        <v>1700</v>
      </c>
      <c r="D118" s="145">
        <v>1700</v>
      </c>
      <c r="E118" s="109"/>
      <c r="F118" s="181"/>
      <c r="G118" s="184"/>
      <c r="H118" s="184">
        <v>1700</v>
      </c>
      <c r="I118" s="184"/>
      <c r="J118" s="184"/>
      <c r="K118" s="168"/>
      <c r="L118" s="168"/>
      <c r="M118" s="168"/>
      <c r="N118" s="192"/>
    </row>
    <row r="119" spans="1:14" ht="15">
      <c r="A119" s="9">
        <v>32391</v>
      </c>
      <c r="B119" s="78" t="s">
        <v>406</v>
      </c>
      <c r="C119" s="109">
        <v>10000</v>
      </c>
      <c r="D119" s="145"/>
      <c r="E119" s="109">
        <v>3700</v>
      </c>
      <c r="F119" s="181">
        <v>2300</v>
      </c>
      <c r="G119" s="184"/>
      <c r="H119" s="184">
        <v>4000</v>
      </c>
      <c r="I119" s="184"/>
      <c r="J119" s="184"/>
      <c r="K119" s="168"/>
      <c r="L119" s="168"/>
      <c r="M119" s="168"/>
      <c r="N119" s="192"/>
    </row>
    <row r="120" spans="1:14" ht="15">
      <c r="A120" s="13">
        <v>329</v>
      </c>
      <c r="B120" s="76" t="s">
        <v>49</v>
      </c>
      <c r="C120" s="117">
        <f>SUM(C121:C122)</f>
        <v>7500</v>
      </c>
      <c r="D120" s="147">
        <f aca="true" t="shared" si="41" ref="D120:J120">SUM(D121:D122)</f>
        <v>6800</v>
      </c>
      <c r="E120" s="3">
        <f t="shared" si="41"/>
        <v>1500</v>
      </c>
      <c r="F120" s="3">
        <f t="shared" si="41"/>
        <v>6000</v>
      </c>
      <c r="G120" s="3">
        <f t="shared" si="41"/>
        <v>0</v>
      </c>
      <c r="H120" s="3">
        <f t="shared" si="41"/>
        <v>0</v>
      </c>
      <c r="I120" s="3">
        <f t="shared" si="41"/>
        <v>0</v>
      </c>
      <c r="J120" s="3">
        <f t="shared" si="41"/>
        <v>0</v>
      </c>
      <c r="K120" s="168"/>
      <c r="L120" s="168"/>
      <c r="M120" s="168"/>
      <c r="N120" s="192"/>
    </row>
    <row r="121" spans="1:14" ht="15">
      <c r="A121" s="9">
        <v>3299905</v>
      </c>
      <c r="B121" s="78" t="s">
        <v>45</v>
      </c>
      <c r="C121" s="109">
        <v>6000</v>
      </c>
      <c r="D121" s="145">
        <v>6000</v>
      </c>
      <c r="E121" s="109"/>
      <c r="F121" s="181">
        <v>6000</v>
      </c>
      <c r="G121" s="184"/>
      <c r="H121" s="184"/>
      <c r="I121" s="184"/>
      <c r="J121" s="184"/>
      <c r="K121" s="168"/>
      <c r="L121" s="168"/>
      <c r="M121" s="168"/>
      <c r="N121" s="192"/>
    </row>
    <row r="122" spans="1:14" ht="24.75">
      <c r="A122" s="9">
        <v>3299912</v>
      </c>
      <c r="B122" s="100" t="s">
        <v>95</v>
      </c>
      <c r="C122" s="109">
        <v>1500</v>
      </c>
      <c r="D122" s="145">
        <v>800</v>
      </c>
      <c r="E122" s="109">
        <v>1500</v>
      </c>
      <c r="F122" s="181"/>
      <c r="G122" s="184"/>
      <c r="H122" s="184"/>
      <c r="I122" s="184"/>
      <c r="J122" s="184"/>
      <c r="K122" s="168"/>
      <c r="L122" s="168"/>
      <c r="M122" s="168"/>
      <c r="N122" s="192"/>
    </row>
    <row r="123" spans="1:14" ht="15">
      <c r="A123" s="13">
        <v>343</v>
      </c>
      <c r="B123" s="76" t="s">
        <v>96</v>
      </c>
      <c r="C123" s="117">
        <f>SUM(C124:C125)</f>
        <v>1060</v>
      </c>
      <c r="D123" s="147">
        <f aca="true" t="shared" si="42" ref="D123:J123">SUM(D124:D125)</f>
        <v>650</v>
      </c>
      <c r="E123" s="3">
        <f t="shared" si="42"/>
        <v>1060</v>
      </c>
      <c r="F123" s="3">
        <f t="shared" si="42"/>
        <v>0</v>
      </c>
      <c r="G123" s="3">
        <f t="shared" si="42"/>
        <v>0</v>
      </c>
      <c r="H123" s="3">
        <f t="shared" si="42"/>
        <v>0</v>
      </c>
      <c r="I123" s="3">
        <f t="shared" si="42"/>
        <v>0</v>
      </c>
      <c r="J123" s="3">
        <f t="shared" si="42"/>
        <v>0</v>
      </c>
      <c r="K123" s="168"/>
      <c r="L123" s="168"/>
      <c r="M123" s="168"/>
      <c r="N123" s="192"/>
    </row>
    <row r="124" spans="1:14" ht="24.75">
      <c r="A124" s="82">
        <v>34311</v>
      </c>
      <c r="B124" s="100" t="s">
        <v>97</v>
      </c>
      <c r="C124" s="110">
        <v>1000</v>
      </c>
      <c r="D124" s="145">
        <v>600</v>
      </c>
      <c r="E124" s="110">
        <v>1000</v>
      </c>
      <c r="F124" s="182"/>
      <c r="G124" s="184"/>
      <c r="H124" s="184"/>
      <c r="I124" s="184"/>
      <c r="J124" s="184"/>
      <c r="K124" s="168"/>
      <c r="L124" s="168"/>
      <c r="M124" s="168"/>
      <c r="N124" s="192"/>
    </row>
    <row r="125" spans="1:14" ht="26.25" customHeight="1">
      <c r="A125" s="9">
        <v>34333</v>
      </c>
      <c r="B125" s="78" t="s">
        <v>98</v>
      </c>
      <c r="C125" s="118">
        <v>60</v>
      </c>
      <c r="D125" s="148">
        <v>50</v>
      </c>
      <c r="E125" s="118">
        <v>60</v>
      </c>
      <c r="F125" s="185"/>
      <c r="G125" s="184"/>
      <c r="H125" s="184"/>
      <c r="I125" s="184"/>
      <c r="J125" s="184"/>
      <c r="K125" s="168"/>
      <c r="L125" s="168"/>
      <c r="M125" s="168"/>
      <c r="N125" s="192"/>
    </row>
    <row r="126" spans="1:14" ht="24" customHeight="1">
      <c r="A126" s="211" t="s">
        <v>99</v>
      </c>
      <c r="B126" s="210"/>
      <c r="C126" s="119">
        <f>SUM(C127)</f>
        <v>25000</v>
      </c>
      <c r="D126" s="147">
        <f aca="true" t="shared" si="43" ref="D126:J126">SUM(D127)</f>
        <v>0</v>
      </c>
      <c r="E126" s="39">
        <f t="shared" si="43"/>
        <v>0</v>
      </c>
      <c r="F126" s="39">
        <f t="shared" si="43"/>
        <v>0</v>
      </c>
      <c r="G126" s="39">
        <f t="shared" si="43"/>
        <v>0</v>
      </c>
      <c r="H126" s="39">
        <f t="shared" si="43"/>
        <v>25000</v>
      </c>
      <c r="I126" s="39">
        <f t="shared" si="43"/>
        <v>0</v>
      </c>
      <c r="J126" s="39">
        <f t="shared" si="43"/>
        <v>0</v>
      </c>
      <c r="K126" s="168"/>
      <c r="L126" s="168"/>
      <c r="M126" s="168"/>
      <c r="N126" s="192"/>
    </row>
    <row r="127" spans="1:14" ht="15">
      <c r="A127" s="13">
        <v>422</v>
      </c>
      <c r="B127" s="76" t="s">
        <v>58</v>
      </c>
      <c r="C127" s="117">
        <f>SUM(C128)</f>
        <v>25000</v>
      </c>
      <c r="D127" s="147">
        <f aca="true" t="shared" si="44" ref="D127:J127">SUM(D128)</f>
        <v>0</v>
      </c>
      <c r="E127" s="3">
        <f t="shared" si="44"/>
        <v>0</v>
      </c>
      <c r="F127" s="3">
        <f t="shared" si="44"/>
        <v>0</v>
      </c>
      <c r="G127" s="3">
        <f t="shared" si="44"/>
        <v>0</v>
      </c>
      <c r="H127" s="3">
        <f t="shared" si="44"/>
        <v>25000</v>
      </c>
      <c r="I127" s="3">
        <f t="shared" si="44"/>
        <v>0</v>
      </c>
      <c r="J127" s="3">
        <f t="shared" si="44"/>
        <v>0</v>
      </c>
      <c r="K127" s="168"/>
      <c r="L127" s="168"/>
      <c r="M127" s="168"/>
      <c r="N127" s="192"/>
    </row>
    <row r="128" spans="1:14" ht="15">
      <c r="A128" s="9">
        <v>42219</v>
      </c>
      <c r="B128" s="78" t="s">
        <v>280</v>
      </c>
      <c r="C128" s="109">
        <v>25000</v>
      </c>
      <c r="D128" s="145"/>
      <c r="E128" s="184"/>
      <c r="F128" s="184"/>
      <c r="G128" s="184"/>
      <c r="H128" s="184">
        <v>25000</v>
      </c>
      <c r="I128" s="184"/>
      <c r="J128" s="184"/>
      <c r="K128" s="168"/>
      <c r="L128" s="168"/>
      <c r="M128" s="168"/>
      <c r="N128" s="192"/>
    </row>
    <row r="129" spans="1:14" ht="15">
      <c r="A129" s="6" t="s">
        <v>100</v>
      </c>
      <c r="B129" s="63"/>
      <c r="C129" s="119">
        <f>SUM(C130)</f>
        <v>20000</v>
      </c>
      <c r="D129" s="147">
        <f aca="true" t="shared" si="45" ref="D129:J129">SUM(D130)</f>
        <v>0</v>
      </c>
      <c r="E129" s="39">
        <f t="shared" si="45"/>
        <v>0</v>
      </c>
      <c r="F129" s="39">
        <f t="shared" si="45"/>
        <v>0</v>
      </c>
      <c r="G129" s="39">
        <f t="shared" si="45"/>
        <v>0</v>
      </c>
      <c r="H129" s="39">
        <f t="shared" si="45"/>
        <v>20000</v>
      </c>
      <c r="I129" s="39">
        <f t="shared" si="45"/>
        <v>0</v>
      </c>
      <c r="J129" s="39">
        <f t="shared" si="45"/>
        <v>0</v>
      </c>
      <c r="K129" s="168"/>
      <c r="L129" s="168"/>
      <c r="M129" s="168"/>
      <c r="N129" s="192"/>
    </row>
    <row r="130" spans="1:14" ht="24.75">
      <c r="A130" s="13">
        <v>424</v>
      </c>
      <c r="B130" s="101" t="s">
        <v>101</v>
      </c>
      <c r="C130" s="117">
        <f>SUM(C131)</f>
        <v>20000</v>
      </c>
      <c r="D130" s="147">
        <f aca="true" t="shared" si="46" ref="D130:J130">SUM(D131)</f>
        <v>0</v>
      </c>
      <c r="E130" s="3">
        <f t="shared" si="46"/>
        <v>0</v>
      </c>
      <c r="F130" s="3">
        <f t="shared" si="46"/>
        <v>0</v>
      </c>
      <c r="G130" s="3">
        <f t="shared" si="46"/>
        <v>0</v>
      </c>
      <c r="H130" s="3">
        <f t="shared" si="46"/>
        <v>20000</v>
      </c>
      <c r="I130" s="3">
        <f t="shared" si="46"/>
        <v>0</v>
      </c>
      <c r="J130" s="3">
        <f t="shared" si="46"/>
        <v>0</v>
      </c>
      <c r="K130" s="168"/>
      <c r="L130" s="168"/>
      <c r="M130" s="168"/>
      <c r="N130" s="192"/>
    </row>
    <row r="131" spans="1:14" ht="15">
      <c r="A131" s="82">
        <v>42411</v>
      </c>
      <c r="B131" s="78" t="s">
        <v>102</v>
      </c>
      <c r="C131" s="110">
        <v>20000</v>
      </c>
      <c r="D131" s="145"/>
      <c r="E131" s="184"/>
      <c r="F131" s="184"/>
      <c r="G131" s="184"/>
      <c r="H131" s="184">
        <v>20000</v>
      </c>
      <c r="I131" s="184"/>
      <c r="J131" s="184"/>
      <c r="K131" s="168"/>
      <c r="L131" s="168"/>
      <c r="M131" s="168"/>
      <c r="N131" s="192"/>
    </row>
    <row r="132" spans="1:14" ht="28.5" customHeight="1">
      <c r="A132" s="29" t="s">
        <v>103</v>
      </c>
      <c r="B132" s="64"/>
      <c r="C132" s="120">
        <f>SUM(C133)</f>
        <v>20000</v>
      </c>
      <c r="D132" s="147">
        <f aca="true" t="shared" si="47" ref="D132:J132">SUM(D133)</f>
        <v>5000</v>
      </c>
      <c r="E132" s="40">
        <f t="shared" si="47"/>
        <v>0</v>
      </c>
      <c r="F132" s="40">
        <f t="shared" si="47"/>
        <v>20000</v>
      </c>
      <c r="G132" s="40">
        <f t="shared" si="47"/>
        <v>0</v>
      </c>
      <c r="H132" s="40">
        <f t="shared" si="47"/>
        <v>0</v>
      </c>
      <c r="I132" s="40">
        <f t="shared" si="47"/>
        <v>0</v>
      </c>
      <c r="J132" s="40">
        <f t="shared" si="47"/>
        <v>0</v>
      </c>
      <c r="K132" s="168"/>
      <c r="L132" s="168"/>
      <c r="M132" s="168"/>
      <c r="N132" s="192"/>
    </row>
    <row r="133" spans="1:14" ht="23.25" customHeight="1">
      <c r="A133" s="209" t="s">
        <v>104</v>
      </c>
      <c r="B133" s="210"/>
      <c r="C133" s="119">
        <f>SUM(C134)</f>
        <v>20000</v>
      </c>
      <c r="D133" s="147">
        <f aca="true" t="shared" si="48" ref="D133:J133">SUM(D134)</f>
        <v>5000</v>
      </c>
      <c r="E133" s="39">
        <f t="shared" si="48"/>
        <v>0</v>
      </c>
      <c r="F133" s="39">
        <f t="shared" si="48"/>
        <v>20000</v>
      </c>
      <c r="G133" s="39">
        <f t="shared" si="48"/>
        <v>0</v>
      </c>
      <c r="H133" s="39">
        <f t="shared" si="48"/>
        <v>0</v>
      </c>
      <c r="I133" s="39">
        <f t="shared" si="48"/>
        <v>0</v>
      </c>
      <c r="J133" s="39">
        <f t="shared" si="48"/>
        <v>0</v>
      </c>
      <c r="K133" s="168"/>
      <c r="L133" s="168"/>
      <c r="M133" s="168"/>
      <c r="N133" s="192"/>
    </row>
    <row r="134" spans="1:14" ht="15">
      <c r="A134" s="13">
        <v>382</v>
      </c>
      <c r="B134" s="76" t="s">
        <v>75</v>
      </c>
      <c r="C134" s="117">
        <f>SUM(C135)</f>
        <v>20000</v>
      </c>
      <c r="D134" s="147">
        <f aca="true" t="shared" si="49" ref="D134:J134">SUM(D135)</f>
        <v>5000</v>
      </c>
      <c r="E134" s="3">
        <f t="shared" si="49"/>
        <v>0</v>
      </c>
      <c r="F134" s="3">
        <f t="shared" si="49"/>
        <v>20000</v>
      </c>
      <c r="G134" s="3">
        <f t="shared" si="49"/>
        <v>0</v>
      </c>
      <c r="H134" s="3">
        <f t="shared" si="49"/>
        <v>0</v>
      </c>
      <c r="I134" s="3">
        <f t="shared" si="49"/>
        <v>0</v>
      </c>
      <c r="J134" s="3">
        <f t="shared" si="49"/>
        <v>0</v>
      </c>
      <c r="K134" s="168"/>
      <c r="L134" s="168"/>
      <c r="M134" s="168"/>
      <c r="N134" s="192"/>
    </row>
    <row r="135" spans="1:14" ht="27" customHeight="1">
      <c r="A135" s="82">
        <v>38212</v>
      </c>
      <c r="B135" s="78" t="s">
        <v>105</v>
      </c>
      <c r="C135" s="121">
        <v>20000</v>
      </c>
      <c r="D135" s="148">
        <v>5000</v>
      </c>
      <c r="E135" s="186"/>
      <c r="F135" s="186">
        <v>20000</v>
      </c>
      <c r="G135" s="184"/>
      <c r="H135" s="184"/>
      <c r="I135" s="184"/>
      <c r="J135" s="184"/>
      <c r="K135" s="168"/>
      <c r="L135" s="168"/>
      <c r="M135" s="168"/>
      <c r="N135" s="192"/>
    </row>
    <row r="136" spans="1:14" ht="41.25" customHeight="1">
      <c r="A136" s="216" t="s">
        <v>286</v>
      </c>
      <c r="B136" s="217"/>
      <c r="C136" s="160">
        <f>SUM(C137)</f>
        <v>120000</v>
      </c>
      <c r="D136" s="147">
        <f aca="true" t="shared" si="50" ref="D136:J136">SUM(D137)</f>
        <v>0</v>
      </c>
      <c r="E136" s="170">
        <f t="shared" si="50"/>
        <v>0</v>
      </c>
      <c r="F136" s="170">
        <f t="shared" si="50"/>
        <v>0</v>
      </c>
      <c r="G136" s="170">
        <f t="shared" si="50"/>
        <v>0</v>
      </c>
      <c r="H136" s="170">
        <f t="shared" si="50"/>
        <v>120000</v>
      </c>
      <c r="I136" s="170">
        <f t="shared" si="50"/>
        <v>0</v>
      </c>
      <c r="J136" s="170">
        <f t="shared" si="50"/>
        <v>0</v>
      </c>
      <c r="K136" s="168"/>
      <c r="L136" s="168"/>
      <c r="M136" s="168"/>
      <c r="N136" s="192"/>
    </row>
    <row r="137" spans="1:14" ht="26.25" customHeight="1">
      <c r="A137" s="209" t="s">
        <v>284</v>
      </c>
      <c r="B137" s="210"/>
      <c r="C137" s="169">
        <f>SUM(C138)</f>
        <v>120000</v>
      </c>
      <c r="D137" s="147">
        <f aca="true" t="shared" si="51" ref="D137:J138">SUM(D138)</f>
        <v>0</v>
      </c>
      <c r="E137" s="172">
        <f t="shared" si="51"/>
        <v>0</v>
      </c>
      <c r="F137" s="172">
        <f t="shared" si="51"/>
        <v>0</v>
      </c>
      <c r="G137" s="172">
        <f t="shared" si="51"/>
        <v>0</v>
      </c>
      <c r="H137" s="172">
        <f t="shared" si="51"/>
        <v>120000</v>
      </c>
      <c r="I137" s="172">
        <f t="shared" si="51"/>
        <v>0</v>
      </c>
      <c r="J137" s="172">
        <f t="shared" si="51"/>
        <v>0</v>
      </c>
      <c r="K137" s="168"/>
      <c r="L137" s="168"/>
      <c r="M137" s="168"/>
      <c r="N137" s="192"/>
    </row>
    <row r="138" spans="1:14" ht="15">
      <c r="A138" s="13">
        <v>412</v>
      </c>
      <c r="B138" s="76" t="s">
        <v>56</v>
      </c>
      <c r="C138" s="129">
        <f>SUM(C139)</f>
        <v>120000</v>
      </c>
      <c r="D138" s="147">
        <f t="shared" si="51"/>
        <v>0</v>
      </c>
      <c r="E138" s="56">
        <f t="shared" si="51"/>
        <v>0</v>
      </c>
      <c r="F138" s="56">
        <f t="shared" si="51"/>
        <v>0</v>
      </c>
      <c r="G138" s="56">
        <f t="shared" si="51"/>
        <v>0</v>
      </c>
      <c r="H138" s="56">
        <f t="shared" si="51"/>
        <v>120000</v>
      </c>
      <c r="I138" s="56">
        <f t="shared" si="51"/>
        <v>0</v>
      </c>
      <c r="J138" s="56">
        <f t="shared" si="51"/>
        <v>0</v>
      </c>
      <c r="K138" s="168"/>
      <c r="L138" s="168"/>
      <c r="M138" s="168"/>
      <c r="N138" s="192"/>
    </row>
    <row r="139" spans="1:14" ht="18.75" customHeight="1">
      <c r="A139" s="82">
        <v>41241</v>
      </c>
      <c r="B139" s="78" t="s">
        <v>285</v>
      </c>
      <c r="C139" s="121">
        <v>120000</v>
      </c>
      <c r="D139" s="148"/>
      <c r="E139" s="184"/>
      <c r="F139" s="184"/>
      <c r="G139" s="184"/>
      <c r="H139" s="184">
        <v>120000</v>
      </c>
      <c r="I139" s="184"/>
      <c r="J139" s="184"/>
      <c r="K139" s="168"/>
      <c r="L139" s="168"/>
      <c r="M139" s="168"/>
      <c r="N139" s="192"/>
    </row>
    <row r="140" spans="1:14" ht="25.5" customHeight="1">
      <c r="A140" s="212" t="s">
        <v>106</v>
      </c>
      <c r="B140" s="213"/>
      <c r="C140" s="122">
        <f>SUM(C141)</f>
        <v>1483300</v>
      </c>
      <c r="D140" s="149">
        <f aca="true" t="shared" si="52" ref="D140:J141">SUM(D141)</f>
        <v>0</v>
      </c>
      <c r="E140" s="41">
        <f t="shared" si="52"/>
        <v>14000</v>
      </c>
      <c r="F140" s="41">
        <f t="shared" si="52"/>
        <v>69300</v>
      </c>
      <c r="G140" s="41">
        <f t="shared" si="52"/>
        <v>0</v>
      </c>
      <c r="H140" s="41">
        <f t="shared" si="52"/>
        <v>1400000</v>
      </c>
      <c r="I140" s="41">
        <f t="shared" si="52"/>
        <v>0</v>
      </c>
      <c r="J140" s="41">
        <f t="shared" si="52"/>
        <v>0</v>
      </c>
      <c r="K140" s="168"/>
      <c r="L140" s="168"/>
      <c r="M140" s="168"/>
      <c r="N140" s="192"/>
    </row>
    <row r="141" spans="1:14" ht="26.25" customHeight="1">
      <c r="A141" s="214" t="s">
        <v>107</v>
      </c>
      <c r="B141" s="215"/>
      <c r="C141" s="123">
        <f>SUM(C142)</f>
        <v>1483300</v>
      </c>
      <c r="D141" s="149">
        <f t="shared" si="52"/>
        <v>0</v>
      </c>
      <c r="E141" s="42">
        <f t="shared" si="52"/>
        <v>14000</v>
      </c>
      <c r="F141" s="42">
        <f t="shared" si="52"/>
        <v>69300</v>
      </c>
      <c r="G141" s="42">
        <f t="shared" si="52"/>
        <v>0</v>
      </c>
      <c r="H141" s="42">
        <f t="shared" si="52"/>
        <v>1400000</v>
      </c>
      <c r="I141" s="42">
        <f t="shared" si="52"/>
        <v>0</v>
      </c>
      <c r="J141" s="42">
        <f t="shared" si="52"/>
        <v>0</v>
      </c>
      <c r="K141" s="168"/>
      <c r="L141" s="168"/>
      <c r="M141" s="168"/>
      <c r="N141" s="192"/>
    </row>
    <row r="142" spans="1:14" ht="28.5" customHeight="1">
      <c r="A142" s="216" t="s">
        <v>108</v>
      </c>
      <c r="B142" s="217"/>
      <c r="C142" s="120">
        <f>SUM(C143+C150+C154)</f>
        <v>1483300</v>
      </c>
      <c r="D142" s="147">
        <f aca="true" t="shared" si="53" ref="D142:J142">SUM(D143+D150+D154)</f>
        <v>0</v>
      </c>
      <c r="E142" s="40">
        <f t="shared" si="53"/>
        <v>14000</v>
      </c>
      <c r="F142" s="40">
        <f t="shared" si="53"/>
        <v>69300</v>
      </c>
      <c r="G142" s="40">
        <f t="shared" si="53"/>
        <v>0</v>
      </c>
      <c r="H142" s="40">
        <f t="shared" si="53"/>
        <v>1400000</v>
      </c>
      <c r="I142" s="40">
        <f t="shared" si="53"/>
        <v>0</v>
      </c>
      <c r="J142" s="40">
        <f t="shared" si="53"/>
        <v>0</v>
      </c>
      <c r="K142" s="168"/>
      <c r="L142" s="168"/>
      <c r="M142" s="168"/>
      <c r="N142" s="192"/>
    </row>
    <row r="143" spans="1:14" ht="15">
      <c r="A143" s="209" t="s">
        <v>109</v>
      </c>
      <c r="B143" s="210"/>
      <c r="C143" s="119">
        <f>SUM(C144)</f>
        <v>69300</v>
      </c>
      <c r="D143" s="147">
        <f aca="true" t="shared" si="54" ref="D143:J143">SUM(D144)</f>
        <v>0</v>
      </c>
      <c r="E143" s="39">
        <f t="shared" si="54"/>
        <v>0</v>
      </c>
      <c r="F143" s="39">
        <f t="shared" si="54"/>
        <v>69300</v>
      </c>
      <c r="G143" s="39">
        <f t="shared" si="54"/>
        <v>0</v>
      </c>
      <c r="H143" s="39">
        <f t="shared" si="54"/>
        <v>0</v>
      </c>
      <c r="I143" s="39">
        <f t="shared" si="54"/>
        <v>0</v>
      </c>
      <c r="J143" s="39">
        <f t="shared" si="54"/>
        <v>0</v>
      </c>
      <c r="K143" s="168"/>
      <c r="L143" s="168"/>
      <c r="M143" s="168"/>
      <c r="N143" s="192"/>
    </row>
    <row r="144" spans="1:14" ht="15">
      <c r="A144" s="13">
        <v>381</v>
      </c>
      <c r="B144" s="76" t="s">
        <v>73</v>
      </c>
      <c r="C144" s="117">
        <f>SUM(C145:C149)</f>
        <v>69300</v>
      </c>
      <c r="D144" s="147">
        <f aca="true" t="shared" si="55" ref="D144:J144">SUM(D145:D149)</f>
        <v>0</v>
      </c>
      <c r="E144" s="3">
        <f t="shared" si="55"/>
        <v>0</v>
      </c>
      <c r="F144" s="3">
        <f t="shared" si="55"/>
        <v>69300</v>
      </c>
      <c r="G144" s="3">
        <f t="shared" si="55"/>
        <v>0</v>
      </c>
      <c r="H144" s="3">
        <f t="shared" si="55"/>
        <v>0</v>
      </c>
      <c r="I144" s="3">
        <f t="shared" si="55"/>
        <v>0</v>
      </c>
      <c r="J144" s="3">
        <f t="shared" si="55"/>
        <v>0</v>
      </c>
      <c r="K144" s="168"/>
      <c r="L144" s="168"/>
      <c r="M144" s="168"/>
      <c r="N144" s="192"/>
    </row>
    <row r="145" spans="1:14" ht="15">
      <c r="A145" s="82">
        <v>3811501</v>
      </c>
      <c r="B145" s="78" t="s">
        <v>110</v>
      </c>
      <c r="C145" s="110">
        <v>45000</v>
      </c>
      <c r="D145" s="145"/>
      <c r="E145" s="184"/>
      <c r="F145" s="110">
        <v>45000</v>
      </c>
      <c r="G145" s="184"/>
      <c r="H145" s="184"/>
      <c r="I145" s="184"/>
      <c r="J145" s="182"/>
      <c r="K145" s="168"/>
      <c r="L145" s="168"/>
      <c r="M145" s="168"/>
      <c r="N145" s="192"/>
    </row>
    <row r="146" spans="1:14" ht="15">
      <c r="A146" s="82">
        <v>3811502</v>
      </c>
      <c r="B146" s="78" t="s">
        <v>111</v>
      </c>
      <c r="C146" s="110">
        <v>8400</v>
      </c>
      <c r="D146" s="145"/>
      <c r="E146" s="184"/>
      <c r="F146" s="110">
        <v>8400</v>
      </c>
      <c r="G146" s="184"/>
      <c r="H146" s="184"/>
      <c r="I146" s="184"/>
      <c r="J146" s="182"/>
      <c r="K146" s="168"/>
      <c r="L146" s="168"/>
      <c r="M146" s="168"/>
      <c r="N146" s="192"/>
    </row>
    <row r="147" spans="1:14" ht="15">
      <c r="A147" s="82">
        <v>3811505</v>
      </c>
      <c r="B147" s="78" t="s">
        <v>112</v>
      </c>
      <c r="C147" s="110">
        <v>3000</v>
      </c>
      <c r="D147" s="145"/>
      <c r="E147" s="184"/>
      <c r="F147" s="110">
        <v>3000</v>
      </c>
      <c r="G147" s="184"/>
      <c r="H147" s="184"/>
      <c r="I147" s="184"/>
      <c r="J147" s="182"/>
      <c r="K147" s="168"/>
      <c r="L147" s="168"/>
      <c r="M147" s="168"/>
      <c r="N147" s="192"/>
    </row>
    <row r="148" spans="1:14" ht="15">
      <c r="A148" s="82">
        <v>3811504</v>
      </c>
      <c r="B148" s="78" t="s">
        <v>113</v>
      </c>
      <c r="C148" s="110">
        <v>10400</v>
      </c>
      <c r="D148" s="145"/>
      <c r="E148" s="184"/>
      <c r="F148" s="110">
        <v>10400</v>
      </c>
      <c r="G148" s="184"/>
      <c r="H148" s="184"/>
      <c r="I148" s="184"/>
      <c r="J148" s="182"/>
      <c r="K148" s="168"/>
      <c r="L148" s="168"/>
      <c r="M148" s="168"/>
      <c r="N148" s="192"/>
    </row>
    <row r="149" spans="1:14" ht="15.75" customHeight="1">
      <c r="A149" s="82">
        <v>3811503</v>
      </c>
      <c r="B149" s="78" t="s">
        <v>114</v>
      </c>
      <c r="C149" s="110">
        <v>2500</v>
      </c>
      <c r="D149" s="145"/>
      <c r="E149" s="184"/>
      <c r="F149" s="110">
        <v>2500</v>
      </c>
      <c r="G149" s="184"/>
      <c r="H149" s="184"/>
      <c r="I149" s="184"/>
      <c r="J149" s="182"/>
      <c r="K149" s="168"/>
      <c r="L149" s="168"/>
      <c r="M149" s="168"/>
      <c r="N149" s="192"/>
    </row>
    <row r="150" spans="1:14" ht="27" customHeight="1">
      <c r="A150" s="209" t="s">
        <v>115</v>
      </c>
      <c r="B150" s="210"/>
      <c r="C150" s="119">
        <f>SUM(C151)</f>
        <v>14000</v>
      </c>
      <c r="D150" s="147">
        <f aca="true" t="shared" si="56" ref="D150:J150">SUM(D151)</f>
        <v>0</v>
      </c>
      <c r="E150" s="39">
        <f t="shared" si="56"/>
        <v>14000</v>
      </c>
      <c r="F150" s="39">
        <f t="shared" si="56"/>
        <v>0</v>
      </c>
      <c r="G150" s="39">
        <f t="shared" si="56"/>
        <v>0</v>
      </c>
      <c r="H150" s="39">
        <f t="shared" si="56"/>
        <v>0</v>
      </c>
      <c r="I150" s="39">
        <f t="shared" si="56"/>
        <v>0</v>
      </c>
      <c r="J150" s="39">
        <f t="shared" si="56"/>
        <v>0</v>
      </c>
      <c r="K150" s="168"/>
      <c r="L150" s="168"/>
      <c r="M150" s="168"/>
      <c r="N150" s="192"/>
    </row>
    <row r="151" spans="1:14" ht="15">
      <c r="A151" s="13">
        <v>329</v>
      </c>
      <c r="B151" s="61" t="s">
        <v>49</v>
      </c>
      <c r="C151" s="117">
        <f>SUM(C152:C153)</f>
        <v>14000</v>
      </c>
      <c r="D151" s="147">
        <f aca="true" t="shared" si="57" ref="D151:J151">SUM(D152:D153)</f>
        <v>0</v>
      </c>
      <c r="E151" s="3">
        <f t="shared" si="57"/>
        <v>14000</v>
      </c>
      <c r="F151" s="3">
        <f t="shared" si="57"/>
        <v>0</v>
      </c>
      <c r="G151" s="3">
        <f t="shared" si="57"/>
        <v>0</v>
      </c>
      <c r="H151" s="3">
        <f t="shared" si="57"/>
        <v>0</v>
      </c>
      <c r="I151" s="3">
        <f t="shared" si="57"/>
        <v>0</v>
      </c>
      <c r="J151" s="3">
        <f t="shared" si="57"/>
        <v>0</v>
      </c>
      <c r="K151" s="168"/>
      <c r="L151" s="168"/>
      <c r="M151" s="168"/>
      <c r="N151" s="192"/>
    </row>
    <row r="152" spans="1:14" ht="15">
      <c r="A152" s="9">
        <v>3299904</v>
      </c>
      <c r="B152" s="78" t="s">
        <v>116</v>
      </c>
      <c r="C152" s="109">
        <v>7000</v>
      </c>
      <c r="D152" s="145"/>
      <c r="E152" s="109">
        <v>7000</v>
      </c>
      <c r="F152" s="184"/>
      <c r="G152" s="184"/>
      <c r="H152" s="184"/>
      <c r="I152" s="184"/>
      <c r="J152" s="181"/>
      <c r="K152" s="168"/>
      <c r="L152" s="168"/>
      <c r="M152" s="168"/>
      <c r="N152" s="192"/>
    </row>
    <row r="153" spans="1:14" ht="15">
      <c r="A153" s="9">
        <v>3299900</v>
      </c>
      <c r="B153" s="78" t="s">
        <v>117</v>
      </c>
      <c r="C153" s="109">
        <v>7000</v>
      </c>
      <c r="D153" s="145"/>
      <c r="E153" s="109">
        <v>7000</v>
      </c>
      <c r="F153" s="184"/>
      <c r="G153" s="184"/>
      <c r="H153" s="184"/>
      <c r="I153" s="184"/>
      <c r="J153" s="181"/>
      <c r="K153" s="168"/>
      <c r="L153" s="168"/>
      <c r="M153" s="168"/>
      <c r="N153" s="192"/>
    </row>
    <row r="154" spans="1:14" ht="15">
      <c r="A154" s="6" t="s">
        <v>118</v>
      </c>
      <c r="B154" s="63"/>
      <c r="C154" s="119">
        <f>SUM(C155)</f>
        <v>1400000</v>
      </c>
      <c r="D154" s="147">
        <f aca="true" t="shared" si="58" ref="D154:J154">SUM(D155)</f>
        <v>0</v>
      </c>
      <c r="E154" s="39">
        <f t="shared" si="58"/>
        <v>0</v>
      </c>
      <c r="F154" s="39">
        <f t="shared" si="58"/>
        <v>0</v>
      </c>
      <c r="G154" s="39">
        <f t="shared" si="58"/>
        <v>0</v>
      </c>
      <c r="H154" s="39">
        <f t="shared" si="58"/>
        <v>1400000</v>
      </c>
      <c r="I154" s="39">
        <f t="shared" si="58"/>
        <v>0</v>
      </c>
      <c r="J154" s="39">
        <f t="shared" si="58"/>
        <v>0</v>
      </c>
      <c r="K154" s="168"/>
      <c r="L154" s="168"/>
      <c r="M154" s="168"/>
      <c r="N154" s="192"/>
    </row>
    <row r="155" spans="1:14" ht="15">
      <c r="A155" s="13">
        <v>421</v>
      </c>
      <c r="B155" s="61" t="s">
        <v>119</v>
      </c>
      <c r="C155" s="117">
        <f>SUM(C156:C157)</f>
        <v>1400000</v>
      </c>
      <c r="D155" s="147">
        <f aca="true" t="shared" si="59" ref="D155:J155">SUM(D156:D157)</f>
        <v>0</v>
      </c>
      <c r="E155" s="3">
        <f t="shared" si="59"/>
        <v>0</v>
      </c>
      <c r="F155" s="3">
        <f t="shared" si="59"/>
        <v>0</v>
      </c>
      <c r="G155" s="3">
        <f t="shared" si="59"/>
        <v>0</v>
      </c>
      <c r="H155" s="3">
        <f t="shared" si="59"/>
        <v>1400000</v>
      </c>
      <c r="I155" s="3">
        <f t="shared" si="59"/>
        <v>0</v>
      </c>
      <c r="J155" s="3">
        <f t="shared" si="59"/>
        <v>0</v>
      </c>
      <c r="K155" s="168"/>
      <c r="L155" s="168"/>
      <c r="M155" s="168"/>
      <c r="N155" s="192"/>
    </row>
    <row r="156" spans="1:14" ht="15">
      <c r="A156" s="9">
        <v>4212</v>
      </c>
      <c r="B156" s="78" t="s">
        <v>120</v>
      </c>
      <c r="C156" s="109">
        <v>900000</v>
      </c>
      <c r="D156" s="145"/>
      <c r="E156" s="184"/>
      <c r="F156" s="184"/>
      <c r="G156" s="184"/>
      <c r="H156" s="109">
        <v>900000</v>
      </c>
      <c r="I156" s="184"/>
      <c r="J156" s="184"/>
      <c r="K156" s="168"/>
      <c r="L156" s="168"/>
      <c r="M156" s="168"/>
      <c r="N156" s="192"/>
    </row>
    <row r="157" spans="1:14" ht="30.75" customHeight="1">
      <c r="A157" s="82">
        <v>421451</v>
      </c>
      <c r="B157" s="78" t="s">
        <v>281</v>
      </c>
      <c r="C157" s="109">
        <v>500000</v>
      </c>
      <c r="D157" s="145"/>
      <c r="E157" s="184"/>
      <c r="F157" s="184"/>
      <c r="G157" s="184"/>
      <c r="H157" s="184">
        <v>500000</v>
      </c>
      <c r="I157" s="184"/>
      <c r="J157" s="184"/>
      <c r="K157" s="168"/>
      <c r="L157" s="168"/>
      <c r="M157" s="168"/>
      <c r="N157" s="192"/>
    </row>
    <row r="158" spans="1:14" ht="31.5" customHeight="1">
      <c r="A158" s="212" t="s">
        <v>121</v>
      </c>
      <c r="B158" s="213"/>
      <c r="C158" s="122">
        <f>SUM(C159)</f>
        <v>7000</v>
      </c>
      <c r="D158" s="149">
        <f aca="true" t="shared" si="60" ref="D158:J161">SUM(D159)</f>
        <v>0</v>
      </c>
      <c r="E158" s="41">
        <f t="shared" si="60"/>
        <v>500</v>
      </c>
      <c r="F158" s="41">
        <f t="shared" si="60"/>
        <v>0</v>
      </c>
      <c r="G158" s="41">
        <f t="shared" si="60"/>
        <v>6500</v>
      </c>
      <c r="H158" s="41">
        <f t="shared" si="60"/>
        <v>0</v>
      </c>
      <c r="I158" s="41">
        <f t="shared" si="60"/>
        <v>0</v>
      </c>
      <c r="J158" s="41">
        <f t="shared" si="60"/>
        <v>0</v>
      </c>
      <c r="K158" s="168"/>
      <c r="L158" s="168"/>
      <c r="M158" s="168"/>
      <c r="N158" s="192"/>
    </row>
    <row r="159" spans="1:14" ht="25.5" customHeight="1">
      <c r="A159" s="26" t="s">
        <v>122</v>
      </c>
      <c r="B159" s="21"/>
      <c r="C159" s="123">
        <f>SUM(C160)</f>
        <v>7000</v>
      </c>
      <c r="D159" s="149">
        <f t="shared" si="60"/>
        <v>0</v>
      </c>
      <c r="E159" s="42">
        <f t="shared" si="60"/>
        <v>500</v>
      </c>
      <c r="F159" s="42">
        <f t="shared" si="60"/>
        <v>0</v>
      </c>
      <c r="G159" s="42">
        <f t="shared" si="60"/>
        <v>6500</v>
      </c>
      <c r="H159" s="42">
        <f t="shared" si="60"/>
        <v>0</v>
      </c>
      <c r="I159" s="42">
        <f t="shared" si="60"/>
        <v>0</v>
      </c>
      <c r="J159" s="42">
        <f t="shared" si="60"/>
        <v>0</v>
      </c>
      <c r="K159" s="168"/>
      <c r="L159" s="168"/>
      <c r="M159" s="168"/>
      <c r="N159" s="192"/>
    </row>
    <row r="160" spans="1:14" ht="15">
      <c r="A160" s="216" t="s">
        <v>123</v>
      </c>
      <c r="B160" s="217"/>
      <c r="C160" s="120">
        <f>SUM(C161)</f>
        <v>7000</v>
      </c>
      <c r="D160" s="147">
        <f t="shared" si="60"/>
        <v>0</v>
      </c>
      <c r="E160" s="40">
        <f t="shared" si="60"/>
        <v>500</v>
      </c>
      <c r="F160" s="40">
        <f t="shared" si="60"/>
        <v>0</v>
      </c>
      <c r="G160" s="40">
        <f t="shared" si="60"/>
        <v>6500</v>
      </c>
      <c r="H160" s="40">
        <f t="shared" si="60"/>
        <v>0</v>
      </c>
      <c r="I160" s="40">
        <f t="shared" si="60"/>
        <v>0</v>
      </c>
      <c r="J160" s="40">
        <f t="shared" si="60"/>
        <v>0</v>
      </c>
      <c r="K160" s="168"/>
      <c r="L160" s="168"/>
      <c r="M160" s="168"/>
      <c r="N160" s="192"/>
    </row>
    <row r="161" spans="1:14" ht="15">
      <c r="A161" s="6" t="s">
        <v>124</v>
      </c>
      <c r="B161" s="6"/>
      <c r="C161" s="119">
        <f>SUM(C162)</f>
        <v>7000</v>
      </c>
      <c r="D161" s="147">
        <f t="shared" si="60"/>
        <v>0</v>
      </c>
      <c r="E161" s="39">
        <f t="shared" si="60"/>
        <v>500</v>
      </c>
      <c r="F161" s="39">
        <f t="shared" si="60"/>
        <v>0</v>
      </c>
      <c r="G161" s="39">
        <f t="shared" si="60"/>
        <v>6500</v>
      </c>
      <c r="H161" s="39">
        <f t="shared" si="60"/>
        <v>0</v>
      </c>
      <c r="I161" s="39">
        <f t="shared" si="60"/>
        <v>0</v>
      </c>
      <c r="J161" s="39">
        <f t="shared" si="60"/>
        <v>0</v>
      </c>
      <c r="K161" s="168"/>
      <c r="L161" s="168"/>
      <c r="M161" s="168"/>
      <c r="N161" s="192"/>
    </row>
    <row r="162" spans="1:14" ht="15">
      <c r="A162" s="13">
        <v>323</v>
      </c>
      <c r="B162" s="61" t="s">
        <v>33</v>
      </c>
      <c r="C162" s="117">
        <f>SUM(C163:C164)</f>
        <v>7000</v>
      </c>
      <c r="D162" s="147">
        <f aca="true" t="shared" si="61" ref="D162:J162">SUM(D163:D164)</f>
        <v>0</v>
      </c>
      <c r="E162" s="3">
        <f t="shared" si="61"/>
        <v>500</v>
      </c>
      <c r="F162" s="3">
        <f t="shared" si="61"/>
        <v>0</v>
      </c>
      <c r="G162" s="3">
        <f t="shared" si="61"/>
        <v>6500</v>
      </c>
      <c r="H162" s="3">
        <f t="shared" si="61"/>
        <v>0</v>
      </c>
      <c r="I162" s="3">
        <f t="shared" si="61"/>
        <v>0</v>
      </c>
      <c r="J162" s="3">
        <f t="shared" si="61"/>
        <v>0</v>
      </c>
      <c r="K162" s="168"/>
      <c r="L162" s="168"/>
      <c r="M162" s="168"/>
      <c r="N162" s="192"/>
    </row>
    <row r="163" spans="1:14" ht="15">
      <c r="A163" s="9">
        <v>3236</v>
      </c>
      <c r="B163" s="78" t="s">
        <v>125</v>
      </c>
      <c r="C163" s="118">
        <v>500</v>
      </c>
      <c r="D163" s="148"/>
      <c r="E163" s="184">
        <v>500</v>
      </c>
      <c r="F163" s="184"/>
      <c r="G163" s="184"/>
      <c r="H163" s="184"/>
      <c r="I163" s="184"/>
      <c r="J163" s="185"/>
      <c r="K163" s="168"/>
      <c r="L163" s="168"/>
      <c r="M163" s="168"/>
      <c r="N163" s="192"/>
    </row>
    <row r="164" spans="1:14" ht="28.5" customHeight="1">
      <c r="A164" s="82">
        <v>32343</v>
      </c>
      <c r="B164" s="78" t="s">
        <v>126</v>
      </c>
      <c r="C164" s="110">
        <v>6500</v>
      </c>
      <c r="D164" s="134"/>
      <c r="E164" s="184"/>
      <c r="F164" s="184"/>
      <c r="G164" s="184">
        <v>6500</v>
      </c>
      <c r="H164" s="184"/>
      <c r="I164" s="184"/>
      <c r="J164" s="182"/>
      <c r="K164" s="168"/>
      <c r="L164" s="168"/>
      <c r="M164" s="168"/>
      <c r="N164" s="192"/>
    </row>
    <row r="165" spans="1:14" ht="30" customHeight="1">
      <c r="A165" s="212" t="s">
        <v>127</v>
      </c>
      <c r="B165" s="213"/>
      <c r="C165" s="122">
        <f>SUM(C166)</f>
        <v>66000</v>
      </c>
      <c r="D165" s="149">
        <f aca="true" t="shared" si="62" ref="D165:J165">SUM(D166)</f>
        <v>0</v>
      </c>
      <c r="E165" s="41">
        <f t="shared" si="62"/>
        <v>0</v>
      </c>
      <c r="F165" s="41">
        <f t="shared" si="62"/>
        <v>66000</v>
      </c>
      <c r="G165" s="41">
        <f t="shared" si="62"/>
        <v>0</v>
      </c>
      <c r="H165" s="41">
        <f t="shared" si="62"/>
        <v>0</v>
      </c>
      <c r="I165" s="41">
        <f t="shared" si="62"/>
        <v>0</v>
      </c>
      <c r="J165" s="41">
        <f t="shared" si="62"/>
        <v>0</v>
      </c>
      <c r="K165" s="168"/>
      <c r="L165" s="168"/>
      <c r="M165" s="168"/>
      <c r="N165" s="192"/>
    </row>
    <row r="166" spans="1:14" ht="28.5" customHeight="1">
      <c r="A166" s="214" t="s">
        <v>128</v>
      </c>
      <c r="B166" s="215"/>
      <c r="C166" s="123">
        <f aca="true" t="shared" si="63" ref="C166:J166">SUM(C167+C172+C176+C183)</f>
        <v>66000</v>
      </c>
      <c r="D166" s="149">
        <f t="shared" si="63"/>
        <v>0</v>
      </c>
      <c r="E166" s="42">
        <f t="shared" si="63"/>
        <v>0</v>
      </c>
      <c r="F166" s="42">
        <f t="shared" si="63"/>
        <v>66000</v>
      </c>
      <c r="G166" s="42">
        <f t="shared" si="63"/>
        <v>0</v>
      </c>
      <c r="H166" s="42">
        <f t="shared" si="63"/>
        <v>0</v>
      </c>
      <c r="I166" s="42">
        <f t="shared" si="63"/>
        <v>0</v>
      </c>
      <c r="J166" s="42">
        <f t="shared" si="63"/>
        <v>0</v>
      </c>
      <c r="K166" s="168"/>
      <c r="L166" s="168"/>
      <c r="M166" s="168"/>
      <c r="N166" s="192"/>
    </row>
    <row r="167" spans="1:14" ht="26.25" customHeight="1">
      <c r="A167" s="216" t="s">
        <v>129</v>
      </c>
      <c r="B167" s="217"/>
      <c r="C167" s="120">
        <f>SUM(C168)</f>
        <v>29400</v>
      </c>
      <c r="D167" s="147">
        <f aca="true" t="shared" si="64" ref="D167:J167">SUM(D168)</f>
        <v>0</v>
      </c>
      <c r="E167" s="40">
        <f t="shared" si="64"/>
        <v>0</v>
      </c>
      <c r="F167" s="40">
        <f t="shared" si="64"/>
        <v>29400</v>
      </c>
      <c r="G167" s="40">
        <f t="shared" si="64"/>
        <v>0</v>
      </c>
      <c r="H167" s="40">
        <f t="shared" si="64"/>
        <v>0</v>
      </c>
      <c r="I167" s="40">
        <f t="shared" si="64"/>
        <v>0</v>
      </c>
      <c r="J167" s="40">
        <f t="shared" si="64"/>
        <v>0</v>
      </c>
      <c r="K167" s="168"/>
      <c r="L167" s="168"/>
      <c r="M167" s="168"/>
      <c r="N167" s="192"/>
    </row>
    <row r="168" spans="1:14" ht="15">
      <c r="A168" s="6" t="s">
        <v>130</v>
      </c>
      <c r="B168" s="6"/>
      <c r="C168" s="119">
        <f>SUM(C169)</f>
        <v>29400</v>
      </c>
      <c r="D168" s="147">
        <f aca="true" t="shared" si="65" ref="D168:J168">SUM(D169)</f>
        <v>0</v>
      </c>
      <c r="E168" s="39">
        <f t="shared" si="65"/>
        <v>0</v>
      </c>
      <c r="F168" s="39">
        <f t="shared" si="65"/>
        <v>29400</v>
      </c>
      <c r="G168" s="39">
        <f t="shared" si="65"/>
        <v>0</v>
      </c>
      <c r="H168" s="39">
        <f t="shared" si="65"/>
        <v>0</v>
      </c>
      <c r="I168" s="39">
        <f t="shared" si="65"/>
        <v>0</v>
      </c>
      <c r="J168" s="39">
        <f t="shared" si="65"/>
        <v>0</v>
      </c>
      <c r="K168" s="168"/>
      <c r="L168" s="168"/>
      <c r="M168" s="168"/>
      <c r="N168" s="192"/>
    </row>
    <row r="169" spans="1:14" ht="15">
      <c r="A169" s="13">
        <v>372</v>
      </c>
      <c r="B169" s="61" t="s">
        <v>131</v>
      </c>
      <c r="C169" s="117">
        <f aca="true" t="shared" si="66" ref="C169:J169">SUM(C170:C171)</f>
        <v>29400</v>
      </c>
      <c r="D169" s="147">
        <f t="shared" si="66"/>
        <v>0</v>
      </c>
      <c r="E169" s="3">
        <f t="shared" si="66"/>
        <v>0</v>
      </c>
      <c r="F169" s="3">
        <f t="shared" si="66"/>
        <v>29400</v>
      </c>
      <c r="G169" s="3">
        <f t="shared" si="66"/>
        <v>0</v>
      </c>
      <c r="H169" s="3">
        <f t="shared" si="66"/>
        <v>0</v>
      </c>
      <c r="I169" s="3">
        <f t="shared" si="66"/>
        <v>0</v>
      </c>
      <c r="J169" s="3">
        <f t="shared" si="66"/>
        <v>0</v>
      </c>
      <c r="K169" s="168"/>
      <c r="L169" s="168"/>
      <c r="M169" s="168"/>
      <c r="N169" s="192"/>
    </row>
    <row r="170" spans="1:14" ht="24.75">
      <c r="A170" s="82">
        <v>37219</v>
      </c>
      <c r="B170" s="100" t="s">
        <v>132</v>
      </c>
      <c r="C170" s="109">
        <v>20400</v>
      </c>
      <c r="D170" s="145"/>
      <c r="E170" s="184"/>
      <c r="F170" s="109">
        <v>20400</v>
      </c>
      <c r="G170" s="184"/>
      <c r="H170" s="184"/>
      <c r="I170" s="184"/>
      <c r="J170" s="181"/>
      <c r="K170" s="168"/>
      <c r="L170" s="168"/>
      <c r="M170" s="168"/>
      <c r="N170" s="192"/>
    </row>
    <row r="171" spans="1:14" ht="27.75" customHeight="1">
      <c r="A171" s="82">
        <v>37223</v>
      </c>
      <c r="B171" s="100" t="s">
        <v>133</v>
      </c>
      <c r="C171" s="109">
        <v>9000</v>
      </c>
      <c r="D171" s="145"/>
      <c r="E171" s="184"/>
      <c r="F171" s="109">
        <v>9000</v>
      </c>
      <c r="G171" s="184"/>
      <c r="H171" s="184"/>
      <c r="I171" s="184"/>
      <c r="J171" s="181"/>
      <c r="K171" s="168"/>
      <c r="L171" s="168"/>
      <c r="M171" s="168"/>
      <c r="N171" s="192"/>
    </row>
    <row r="172" spans="1:14" ht="27" customHeight="1">
      <c r="A172" s="216" t="s">
        <v>134</v>
      </c>
      <c r="B172" s="217"/>
      <c r="C172" s="120">
        <f>SUM(C173)</f>
        <v>9600</v>
      </c>
      <c r="D172" s="147">
        <f aca="true" t="shared" si="67" ref="D172:J173">SUM(D173)</f>
        <v>0</v>
      </c>
      <c r="E172" s="40">
        <f t="shared" si="67"/>
        <v>0</v>
      </c>
      <c r="F172" s="40">
        <f t="shared" si="67"/>
        <v>9600</v>
      </c>
      <c r="G172" s="40">
        <f t="shared" si="67"/>
        <v>0</v>
      </c>
      <c r="H172" s="40">
        <f t="shared" si="67"/>
        <v>0</v>
      </c>
      <c r="I172" s="40">
        <f t="shared" si="67"/>
        <v>0</v>
      </c>
      <c r="J172" s="40">
        <f t="shared" si="67"/>
        <v>0</v>
      </c>
      <c r="K172" s="168"/>
      <c r="L172" s="168"/>
      <c r="M172" s="168"/>
      <c r="N172" s="192"/>
    </row>
    <row r="173" spans="1:14" ht="15">
      <c r="A173" s="6" t="s">
        <v>135</v>
      </c>
      <c r="B173" s="65"/>
      <c r="C173" s="119">
        <f>SUM(C174)</f>
        <v>9600</v>
      </c>
      <c r="D173" s="147">
        <f t="shared" si="67"/>
        <v>0</v>
      </c>
      <c r="E173" s="39">
        <f t="shared" si="67"/>
        <v>0</v>
      </c>
      <c r="F173" s="39">
        <f t="shared" si="67"/>
        <v>9600</v>
      </c>
      <c r="G173" s="39">
        <f t="shared" si="67"/>
        <v>0</v>
      </c>
      <c r="H173" s="39">
        <f t="shared" si="67"/>
        <v>0</v>
      </c>
      <c r="I173" s="39">
        <f t="shared" si="67"/>
        <v>0</v>
      </c>
      <c r="J173" s="39">
        <f t="shared" si="67"/>
        <v>0</v>
      </c>
      <c r="K173" s="168"/>
      <c r="L173" s="168"/>
      <c r="M173" s="168"/>
      <c r="N173" s="192"/>
    </row>
    <row r="174" spans="1:14" ht="15">
      <c r="A174" s="13">
        <v>372</v>
      </c>
      <c r="B174" s="58" t="s">
        <v>136</v>
      </c>
      <c r="C174" s="117">
        <f>SUM(C175)</f>
        <v>9600</v>
      </c>
      <c r="D174" s="147">
        <f aca="true" t="shared" si="68" ref="D174:J174">SUM(D175)</f>
        <v>0</v>
      </c>
      <c r="E174" s="3">
        <f t="shared" si="68"/>
        <v>0</v>
      </c>
      <c r="F174" s="3">
        <f t="shared" si="68"/>
        <v>9600</v>
      </c>
      <c r="G174" s="3">
        <f t="shared" si="68"/>
        <v>0</v>
      </c>
      <c r="H174" s="3">
        <f t="shared" si="68"/>
        <v>0</v>
      </c>
      <c r="I174" s="3">
        <f t="shared" si="68"/>
        <v>0</v>
      </c>
      <c r="J174" s="3">
        <f t="shared" si="68"/>
        <v>0</v>
      </c>
      <c r="K174" s="168"/>
      <c r="L174" s="168"/>
      <c r="M174" s="168"/>
      <c r="N174" s="192"/>
    </row>
    <row r="175" spans="1:14" ht="26.25" customHeight="1">
      <c r="A175" s="84">
        <v>37217</v>
      </c>
      <c r="B175" s="94" t="s">
        <v>137</v>
      </c>
      <c r="C175" s="109">
        <v>9600</v>
      </c>
      <c r="D175" s="145"/>
      <c r="E175" s="184"/>
      <c r="F175" s="184">
        <v>9600</v>
      </c>
      <c r="G175" s="184"/>
      <c r="H175" s="184"/>
      <c r="I175" s="184"/>
      <c r="J175" s="181"/>
      <c r="K175" s="168"/>
      <c r="L175" s="168"/>
      <c r="M175" s="168"/>
      <c r="N175" s="192"/>
    </row>
    <row r="176" spans="1:14" ht="27" customHeight="1">
      <c r="A176" s="216" t="s">
        <v>138</v>
      </c>
      <c r="B176" s="217"/>
      <c r="C176" s="120">
        <f>SUM(C177+C180)</f>
        <v>15000</v>
      </c>
      <c r="D176" s="147">
        <f aca="true" t="shared" si="69" ref="D176:J176">SUM(D177+D180)</f>
        <v>0</v>
      </c>
      <c r="E176" s="40">
        <f t="shared" si="69"/>
        <v>0</v>
      </c>
      <c r="F176" s="40">
        <f>SUM(F177+F180)</f>
        <v>15000</v>
      </c>
      <c r="G176" s="40">
        <f t="shared" si="69"/>
        <v>0</v>
      </c>
      <c r="H176" s="40">
        <f t="shared" si="69"/>
        <v>0</v>
      </c>
      <c r="I176" s="40">
        <f t="shared" si="69"/>
        <v>0</v>
      </c>
      <c r="J176" s="40">
        <f t="shared" si="69"/>
        <v>0</v>
      </c>
      <c r="K176" s="168"/>
      <c r="L176" s="168"/>
      <c r="M176" s="168"/>
      <c r="N176" s="192"/>
    </row>
    <row r="177" spans="1:14" ht="26.25" customHeight="1">
      <c r="A177" s="209" t="s">
        <v>139</v>
      </c>
      <c r="B177" s="210"/>
      <c r="C177" s="119">
        <f>SUM(C178)</f>
        <v>7000</v>
      </c>
      <c r="D177" s="147">
        <f aca="true" t="shared" si="70" ref="D177:J177">SUM(D178)</f>
        <v>0</v>
      </c>
      <c r="E177" s="39">
        <f t="shared" si="70"/>
        <v>0</v>
      </c>
      <c r="F177" s="39">
        <f t="shared" si="70"/>
        <v>7000</v>
      </c>
      <c r="G177" s="39">
        <f t="shared" si="70"/>
        <v>0</v>
      </c>
      <c r="H177" s="39">
        <f t="shared" si="70"/>
        <v>0</v>
      </c>
      <c r="I177" s="39">
        <f t="shared" si="70"/>
        <v>0</v>
      </c>
      <c r="J177" s="39">
        <f t="shared" si="70"/>
        <v>0</v>
      </c>
      <c r="K177" s="168"/>
      <c r="L177" s="168"/>
      <c r="M177" s="168"/>
      <c r="N177" s="192"/>
    </row>
    <row r="178" spans="1:14" ht="15">
      <c r="A178" s="13">
        <v>381</v>
      </c>
      <c r="B178" s="77" t="s">
        <v>73</v>
      </c>
      <c r="C178" s="117">
        <f>SUM(C179)</f>
        <v>7000</v>
      </c>
      <c r="D178" s="147">
        <f aca="true" t="shared" si="71" ref="D178:J178">SUM(D179)</f>
        <v>0</v>
      </c>
      <c r="E178" s="3">
        <f t="shared" si="71"/>
        <v>0</v>
      </c>
      <c r="F178" s="3">
        <f t="shared" si="71"/>
        <v>7000</v>
      </c>
      <c r="G178" s="3">
        <f t="shared" si="71"/>
        <v>0</v>
      </c>
      <c r="H178" s="3">
        <f t="shared" si="71"/>
        <v>0</v>
      </c>
      <c r="I178" s="3">
        <f t="shared" si="71"/>
        <v>0</v>
      </c>
      <c r="J178" s="3">
        <f t="shared" si="71"/>
        <v>0</v>
      </c>
      <c r="K178" s="168"/>
      <c r="L178" s="168"/>
      <c r="M178" s="168"/>
      <c r="N178" s="192"/>
    </row>
    <row r="179" spans="1:14" ht="26.25" customHeight="1">
      <c r="A179" s="84">
        <v>38119</v>
      </c>
      <c r="B179" s="94" t="s">
        <v>140</v>
      </c>
      <c r="C179" s="110">
        <v>7000</v>
      </c>
      <c r="D179" s="145"/>
      <c r="E179" s="184"/>
      <c r="F179" s="184">
        <v>7000</v>
      </c>
      <c r="G179" s="184"/>
      <c r="H179" s="184"/>
      <c r="I179" s="184"/>
      <c r="J179" s="182"/>
      <c r="K179" s="168"/>
      <c r="L179" s="168"/>
      <c r="M179" s="168"/>
      <c r="N179" s="192"/>
    </row>
    <row r="180" spans="1:14" ht="28.5" customHeight="1">
      <c r="A180" s="209" t="s">
        <v>141</v>
      </c>
      <c r="B180" s="210"/>
      <c r="C180" s="119">
        <f>SUM(C181)</f>
        <v>8000</v>
      </c>
      <c r="D180" s="147">
        <f aca="true" t="shared" si="72" ref="D180:J180">SUM(D181)</f>
        <v>0</v>
      </c>
      <c r="E180" s="39">
        <f t="shared" si="72"/>
        <v>0</v>
      </c>
      <c r="F180" s="39">
        <f t="shared" si="72"/>
        <v>8000</v>
      </c>
      <c r="G180" s="39">
        <f t="shared" si="72"/>
        <v>0</v>
      </c>
      <c r="H180" s="39">
        <f t="shared" si="72"/>
        <v>0</v>
      </c>
      <c r="I180" s="39">
        <f t="shared" si="72"/>
        <v>0</v>
      </c>
      <c r="J180" s="39">
        <f t="shared" si="72"/>
        <v>0</v>
      </c>
      <c r="K180" s="168"/>
      <c r="L180" s="168"/>
      <c r="M180" s="168"/>
      <c r="N180" s="192"/>
    </row>
    <row r="181" spans="1:14" ht="15">
      <c r="A181" s="13">
        <v>381</v>
      </c>
      <c r="B181" s="66" t="s">
        <v>73</v>
      </c>
      <c r="C181" s="117">
        <f>SUM(C182)</f>
        <v>8000</v>
      </c>
      <c r="D181" s="147">
        <f aca="true" t="shared" si="73" ref="D181:J181">SUM(D182)</f>
        <v>0</v>
      </c>
      <c r="E181" s="3">
        <f t="shared" si="73"/>
        <v>0</v>
      </c>
      <c r="F181" s="3">
        <f t="shared" si="73"/>
        <v>8000</v>
      </c>
      <c r="G181" s="3">
        <f t="shared" si="73"/>
        <v>0</v>
      </c>
      <c r="H181" s="3">
        <f t="shared" si="73"/>
        <v>0</v>
      </c>
      <c r="I181" s="3">
        <f t="shared" si="73"/>
        <v>0</v>
      </c>
      <c r="J181" s="3">
        <f t="shared" si="73"/>
        <v>0</v>
      </c>
      <c r="K181" s="168"/>
      <c r="L181" s="168"/>
      <c r="M181" s="168"/>
      <c r="N181" s="192"/>
    </row>
    <row r="182" spans="1:14" ht="24.75" customHeight="1">
      <c r="A182" s="84">
        <v>38114</v>
      </c>
      <c r="B182" s="94" t="s">
        <v>142</v>
      </c>
      <c r="C182" s="110">
        <v>8000</v>
      </c>
      <c r="D182" s="145"/>
      <c r="E182" s="184"/>
      <c r="F182" s="184">
        <v>8000</v>
      </c>
      <c r="G182" s="184"/>
      <c r="H182" s="184"/>
      <c r="I182" s="184"/>
      <c r="J182" s="182"/>
      <c r="K182" s="168"/>
      <c r="L182" s="168"/>
      <c r="M182" s="168"/>
      <c r="N182" s="192"/>
    </row>
    <row r="183" spans="1:14" ht="29.25" customHeight="1">
      <c r="A183" s="216" t="s">
        <v>143</v>
      </c>
      <c r="B183" s="217"/>
      <c r="C183" s="120">
        <f>SUM(C184)</f>
        <v>12000</v>
      </c>
      <c r="D183" s="147">
        <f aca="true" t="shared" si="74" ref="D183:J183">SUM(D184)</f>
        <v>0</v>
      </c>
      <c r="E183" s="40">
        <f t="shared" si="74"/>
        <v>0</v>
      </c>
      <c r="F183" s="40">
        <f t="shared" si="74"/>
        <v>12000</v>
      </c>
      <c r="G183" s="40">
        <f t="shared" si="74"/>
        <v>0</v>
      </c>
      <c r="H183" s="40">
        <f t="shared" si="74"/>
        <v>0</v>
      </c>
      <c r="I183" s="40">
        <f t="shared" si="74"/>
        <v>0</v>
      </c>
      <c r="J183" s="40">
        <f t="shared" si="74"/>
        <v>0</v>
      </c>
      <c r="K183" s="168"/>
      <c r="L183" s="168"/>
      <c r="M183" s="168"/>
      <c r="N183" s="192"/>
    </row>
    <row r="184" spans="1:14" ht="27" customHeight="1">
      <c r="A184" s="209" t="s">
        <v>144</v>
      </c>
      <c r="B184" s="210"/>
      <c r="C184" s="119">
        <f>SUM(C185)</f>
        <v>12000</v>
      </c>
      <c r="D184" s="147">
        <f aca="true" t="shared" si="75" ref="D184:J184">SUM(D185)</f>
        <v>0</v>
      </c>
      <c r="E184" s="39">
        <f t="shared" si="75"/>
        <v>0</v>
      </c>
      <c r="F184" s="39">
        <f t="shared" si="75"/>
        <v>12000</v>
      </c>
      <c r="G184" s="39">
        <f t="shared" si="75"/>
        <v>0</v>
      </c>
      <c r="H184" s="39">
        <f t="shared" si="75"/>
        <v>0</v>
      </c>
      <c r="I184" s="39">
        <f t="shared" si="75"/>
        <v>0</v>
      </c>
      <c r="J184" s="39">
        <f t="shared" si="75"/>
        <v>0</v>
      </c>
      <c r="K184" s="168"/>
      <c r="L184" s="168"/>
      <c r="M184" s="168"/>
      <c r="N184" s="192"/>
    </row>
    <row r="185" spans="1:14" ht="15">
      <c r="A185" s="48">
        <v>381</v>
      </c>
      <c r="B185" s="60" t="s">
        <v>73</v>
      </c>
      <c r="C185" s="124">
        <f>SUM(C186:C189)</f>
        <v>12000</v>
      </c>
      <c r="D185" s="147">
        <f aca="true" t="shared" si="76" ref="D185:J185">SUM(D186:D189)</f>
        <v>0</v>
      </c>
      <c r="E185" s="47">
        <f t="shared" si="76"/>
        <v>0</v>
      </c>
      <c r="F185" s="47">
        <f t="shared" si="76"/>
        <v>12000</v>
      </c>
      <c r="G185" s="47">
        <f t="shared" si="76"/>
        <v>0</v>
      </c>
      <c r="H185" s="47">
        <f t="shared" si="76"/>
        <v>0</v>
      </c>
      <c r="I185" s="47">
        <f t="shared" si="76"/>
        <v>0</v>
      </c>
      <c r="J185" s="47">
        <f t="shared" si="76"/>
        <v>0</v>
      </c>
      <c r="K185" s="168"/>
      <c r="L185" s="168"/>
      <c r="M185" s="168"/>
      <c r="N185" s="192"/>
    </row>
    <row r="186" spans="1:14" ht="15">
      <c r="A186" s="82">
        <v>3811411</v>
      </c>
      <c r="B186" s="83" t="s">
        <v>145</v>
      </c>
      <c r="C186" s="121">
        <v>4000</v>
      </c>
      <c r="D186" s="148"/>
      <c r="E186" s="184"/>
      <c r="F186" s="121">
        <v>4000</v>
      </c>
      <c r="G186" s="184"/>
      <c r="H186" s="184"/>
      <c r="I186" s="184"/>
      <c r="J186" s="186"/>
      <c r="K186" s="168"/>
      <c r="L186" s="168"/>
      <c r="M186" s="168"/>
      <c r="N186" s="192"/>
    </row>
    <row r="187" spans="1:14" ht="15">
      <c r="A187" s="85">
        <v>3811402</v>
      </c>
      <c r="B187" s="92" t="s">
        <v>146</v>
      </c>
      <c r="C187" s="110">
        <v>0</v>
      </c>
      <c r="D187" s="145"/>
      <c r="E187" s="184"/>
      <c r="F187" s="110">
        <v>0</v>
      </c>
      <c r="G187" s="184"/>
      <c r="H187" s="184"/>
      <c r="I187" s="184"/>
      <c r="J187" s="182"/>
      <c r="K187" s="168"/>
      <c r="L187" s="168"/>
      <c r="M187" s="168"/>
      <c r="N187" s="192"/>
    </row>
    <row r="188" spans="1:14" ht="15">
      <c r="A188" s="85">
        <v>3811908</v>
      </c>
      <c r="B188" s="92" t="s">
        <v>147</v>
      </c>
      <c r="C188" s="110">
        <v>7000</v>
      </c>
      <c r="D188" s="145"/>
      <c r="E188" s="184"/>
      <c r="F188" s="110">
        <v>7000</v>
      </c>
      <c r="G188" s="184"/>
      <c r="H188" s="184"/>
      <c r="I188" s="184"/>
      <c r="J188" s="182"/>
      <c r="K188" s="168"/>
      <c r="L188" s="168"/>
      <c r="M188" s="168"/>
      <c r="N188" s="192"/>
    </row>
    <row r="189" spans="1:14" ht="28.5" customHeight="1">
      <c r="A189" s="86">
        <v>3812</v>
      </c>
      <c r="B189" s="92" t="s">
        <v>148</v>
      </c>
      <c r="C189" s="110">
        <v>1000</v>
      </c>
      <c r="D189" s="145"/>
      <c r="E189" s="184"/>
      <c r="F189" s="110">
        <v>1000</v>
      </c>
      <c r="G189" s="184"/>
      <c r="H189" s="184"/>
      <c r="I189" s="184"/>
      <c r="J189" s="182"/>
      <c r="K189" s="168"/>
      <c r="L189" s="168"/>
      <c r="M189" s="168"/>
      <c r="N189" s="192"/>
    </row>
    <row r="190" spans="1:14" ht="28.5" customHeight="1">
      <c r="A190" s="212" t="s">
        <v>149</v>
      </c>
      <c r="B190" s="213"/>
      <c r="C190" s="122">
        <f>SUM(C191)</f>
        <v>418450</v>
      </c>
      <c r="D190" s="149">
        <f aca="true" t="shared" si="77" ref="D190:J190">SUM(D191)</f>
        <v>0</v>
      </c>
      <c r="E190" s="41">
        <f t="shared" si="77"/>
        <v>18450</v>
      </c>
      <c r="F190" s="41">
        <f t="shared" si="77"/>
        <v>0</v>
      </c>
      <c r="G190" s="41">
        <f t="shared" si="77"/>
        <v>0</v>
      </c>
      <c r="H190" s="41">
        <f t="shared" si="77"/>
        <v>0</v>
      </c>
      <c r="I190" s="41">
        <f t="shared" si="77"/>
        <v>0</v>
      </c>
      <c r="J190" s="41">
        <f t="shared" si="77"/>
        <v>400000</v>
      </c>
      <c r="K190" s="168"/>
      <c r="L190" s="168"/>
      <c r="M190" s="168"/>
      <c r="N190" s="192"/>
    </row>
    <row r="191" spans="1:14" ht="15">
      <c r="A191" s="214" t="s">
        <v>5</v>
      </c>
      <c r="B191" s="215"/>
      <c r="C191" s="123">
        <f>SUM(C192)</f>
        <v>418450</v>
      </c>
      <c r="D191" s="149">
        <f aca="true" t="shared" si="78" ref="D191:J191">SUM(D192)</f>
        <v>0</v>
      </c>
      <c r="E191" s="42">
        <f t="shared" si="78"/>
        <v>18450</v>
      </c>
      <c r="F191" s="42">
        <f t="shared" si="78"/>
        <v>0</v>
      </c>
      <c r="G191" s="42">
        <f t="shared" si="78"/>
        <v>0</v>
      </c>
      <c r="H191" s="42">
        <f t="shared" si="78"/>
        <v>0</v>
      </c>
      <c r="I191" s="42">
        <f t="shared" si="78"/>
        <v>0</v>
      </c>
      <c r="J191" s="42">
        <f t="shared" si="78"/>
        <v>400000</v>
      </c>
      <c r="K191" s="168"/>
      <c r="L191" s="168"/>
      <c r="M191" s="168"/>
      <c r="N191" s="192"/>
    </row>
    <row r="192" spans="1:14" ht="15">
      <c r="A192" s="24" t="s">
        <v>150</v>
      </c>
      <c r="B192" s="25"/>
      <c r="C192" s="120">
        <f>SUM(C193)</f>
        <v>418450</v>
      </c>
      <c r="D192" s="147">
        <f aca="true" t="shared" si="79" ref="D192:J192">SUM(D193)</f>
        <v>0</v>
      </c>
      <c r="E192" s="40">
        <f t="shared" si="79"/>
        <v>18450</v>
      </c>
      <c r="F192" s="40">
        <f t="shared" si="79"/>
        <v>0</v>
      </c>
      <c r="G192" s="40">
        <f t="shared" si="79"/>
        <v>0</v>
      </c>
      <c r="H192" s="40">
        <f t="shared" si="79"/>
        <v>0</v>
      </c>
      <c r="I192" s="40">
        <f t="shared" si="79"/>
        <v>0</v>
      </c>
      <c r="J192" s="40">
        <f t="shared" si="79"/>
        <v>400000</v>
      </c>
      <c r="K192" s="168"/>
      <c r="L192" s="168"/>
      <c r="M192" s="168"/>
      <c r="N192" s="192"/>
    </row>
    <row r="193" spans="1:14" ht="15">
      <c r="A193" s="6" t="s">
        <v>151</v>
      </c>
      <c r="B193" s="7"/>
      <c r="C193" s="119">
        <f>SUM(C194+C196+C200+C203)</f>
        <v>418450</v>
      </c>
      <c r="D193" s="147">
        <f aca="true" t="shared" si="80" ref="D193:J193">SUM(D194+D196+D200+D203)</f>
        <v>0</v>
      </c>
      <c r="E193" s="39">
        <f t="shared" si="80"/>
        <v>18450</v>
      </c>
      <c r="F193" s="39">
        <f t="shared" si="80"/>
        <v>0</v>
      </c>
      <c r="G193" s="39">
        <f t="shared" si="80"/>
        <v>0</v>
      </c>
      <c r="H193" s="39">
        <f t="shared" si="80"/>
        <v>0</v>
      </c>
      <c r="I193" s="39">
        <f t="shared" si="80"/>
        <v>0</v>
      </c>
      <c r="J193" s="39">
        <f t="shared" si="80"/>
        <v>400000</v>
      </c>
      <c r="K193" s="168"/>
      <c r="L193" s="168"/>
      <c r="M193" s="168"/>
      <c r="N193" s="192"/>
    </row>
    <row r="194" spans="1:14" ht="15">
      <c r="A194" s="49">
        <v>342</v>
      </c>
      <c r="B194" s="102" t="s">
        <v>152</v>
      </c>
      <c r="C194" s="117">
        <f>SUM(C195)</f>
        <v>8000</v>
      </c>
      <c r="D194" s="147">
        <f aca="true" t="shared" si="81" ref="D194:J194">SUM(D195)</f>
        <v>0</v>
      </c>
      <c r="E194" s="3">
        <f t="shared" si="81"/>
        <v>8000</v>
      </c>
      <c r="F194" s="3">
        <f t="shared" si="81"/>
        <v>0</v>
      </c>
      <c r="G194" s="3">
        <f t="shared" si="81"/>
        <v>0</v>
      </c>
      <c r="H194" s="3">
        <f t="shared" si="81"/>
        <v>0</v>
      </c>
      <c r="I194" s="3">
        <f t="shared" si="81"/>
        <v>0</v>
      </c>
      <c r="J194" s="3">
        <f t="shared" si="81"/>
        <v>0</v>
      </c>
      <c r="K194" s="168"/>
      <c r="L194" s="168"/>
      <c r="M194" s="168"/>
      <c r="N194" s="192"/>
    </row>
    <row r="195" spans="1:14" ht="15">
      <c r="A195" s="87">
        <v>3423</v>
      </c>
      <c r="B195" s="103" t="s">
        <v>153</v>
      </c>
      <c r="C195" s="121">
        <v>8000</v>
      </c>
      <c r="D195" s="148"/>
      <c r="E195" s="184">
        <v>8000</v>
      </c>
      <c r="F195" s="184"/>
      <c r="G195" s="184"/>
      <c r="H195" s="184"/>
      <c r="I195" s="184"/>
      <c r="J195" s="184"/>
      <c r="K195" s="168"/>
      <c r="L195" s="168"/>
      <c r="M195" s="168"/>
      <c r="N195" s="192"/>
    </row>
    <row r="196" spans="1:14" ht="15">
      <c r="A196" s="13">
        <v>343</v>
      </c>
      <c r="B196" s="96" t="s">
        <v>96</v>
      </c>
      <c r="C196" s="117">
        <f>SUM(C197:C199)</f>
        <v>7700</v>
      </c>
      <c r="D196" s="147">
        <f aca="true" t="shared" si="82" ref="D196:J196">SUM(D197:D199)</f>
        <v>0</v>
      </c>
      <c r="E196" s="3">
        <f t="shared" si="82"/>
        <v>7700</v>
      </c>
      <c r="F196" s="3">
        <f t="shared" si="82"/>
        <v>0</v>
      </c>
      <c r="G196" s="3">
        <f t="shared" si="82"/>
        <v>0</v>
      </c>
      <c r="H196" s="3">
        <f t="shared" si="82"/>
        <v>0</v>
      </c>
      <c r="I196" s="3">
        <f t="shared" si="82"/>
        <v>0</v>
      </c>
      <c r="J196" s="3">
        <f t="shared" si="82"/>
        <v>0</v>
      </c>
      <c r="K196" s="168"/>
      <c r="L196" s="168"/>
      <c r="M196" s="168"/>
      <c r="N196" s="192"/>
    </row>
    <row r="197" spans="1:14" ht="24.75">
      <c r="A197" s="84">
        <v>34311</v>
      </c>
      <c r="B197" s="94" t="s">
        <v>97</v>
      </c>
      <c r="C197" s="110">
        <v>7000</v>
      </c>
      <c r="D197" s="145"/>
      <c r="E197" s="110">
        <v>7000</v>
      </c>
      <c r="F197" s="184"/>
      <c r="G197" s="184"/>
      <c r="H197" s="184"/>
      <c r="I197" s="184"/>
      <c r="J197" s="182"/>
      <c r="K197" s="168"/>
      <c r="L197" s="168"/>
      <c r="M197" s="168"/>
      <c r="N197" s="192"/>
    </row>
    <row r="198" spans="1:14" ht="15">
      <c r="A198" s="84">
        <v>34321</v>
      </c>
      <c r="B198" s="94" t="s">
        <v>154</v>
      </c>
      <c r="C198" s="110">
        <v>0</v>
      </c>
      <c r="D198" s="145"/>
      <c r="E198" s="110">
        <v>0</v>
      </c>
      <c r="F198" s="184"/>
      <c r="G198" s="184"/>
      <c r="H198" s="184"/>
      <c r="I198" s="184"/>
      <c r="J198" s="182"/>
      <c r="K198" s="168"/>
      <c r="L198" s="168"/>
      <c r="M198" s="168"/>
      <c r="N198" s="192"/>
    </row>
    <row r="199" spans="1:14" ht="15">
      <c r="A199" s="84">
        <v>3433</v>
      </c>
      <c r="B199" s="94" t="s">
        <v>155</v>
      </c>
      <c r="C199" s="110">
        <v>700</v>
      </c>
      <c r="D199" s="145"/>
      <c r="E199" s="110">
        <v>700</v>
      </c>
      <c r="F199" s="184"/>
      <c r="G199" s="184"/>
      <c r="H199" s="184"/>
      <c r="I199" s="184"/>
      <c r="J199" s="182"/>
      <c r="K199" s="168"/>
      <c r="L199" s="168"/>
      <c r="M199" s="168"/>
      <c r="N199" s="192"/>
    </row>
    <row r="200" spans="1:14" ht="15">
      <c r="A200" s="13">
        <v>329</v>
      </c>
      <c r="B200" s="104" t="s">
        <v>156</v>
      </c>
      <c r="C200" s="117">
        <f>SUM(C201:C202)</f>
        <v>2750</v>
      </c>
      <c r="D200" s="147">
        <f aca="true" t="shared" si="83" ref="D200:J200">SUM(D201:D202)</f>
        <v>0</v>
      </c>
      <c r="E200" s="3">
        <f t="shared" si="83"/>
        <v>2750</v>
      </c>
      <c r="F200" s="3">
        <f t="shared" si="83"/>
        <v>0</v>
      </c>
      <c r="G200" s="3">
        <f t="shared" si="83"/>
        <v>0</v>
      </c>
      <c r="H200" s="3">
        <f t="shared" si="83"/>
        <v>0</v>
      </c>
      <c r="I200" s="3">
        <f t="shared" si="83"/>
        <v>0</v>
      </c>
      <c r="J200" s="3">
        <f t="shared" si="83"/>
        <v>0</v>
      </c>
      <c r="K200" s="168"/>
      <c r="L200" s="168"/>
      <c r="M200" s="168"/>
      <c r="N200" s="192"/>
    </row>
    <row r="201" spans="1:14" ht="24.75">
      <c r="A201" s="11">
        <v>3299900</v>
      </c>
      <c r="B201" s="94" t="s">
        <v>157</v>
      </c>
      <c r="C201" s="110">
        <v>750</v>
      </c>
      <c r="D201" s="145"/>
      <c r="E201" s="184">
        <v>750</v>
      </c>
      <c r="F201" s="184"/>
      <c r="G201" s="184"/>
      <c r="H201" s="184"/>
      <c r="I201" s="184"/>
      <c r="J201" s="182"/>
      <c r="K201" s="168"/>
      <c r="L201" s="168"/>
      <c r="M201" s="168"/>
      <c r="N201" s="192"/>
    </row>
    <row r="202" spans="1:14" ht="24.75">
      <c r="A202" s="9">
        <v>3299900</v>
      </c>
      <c r="B202" s="100" t="s">
        <v>158</v>
      </c>
      <c r="C202" s="109">
        <v>2000</v>
      </c>
      <c r="D202" s="145"/>
      <c r="E202" s="184">
        <v>2000</v>
      </c>
      <c r="F202" s="184"/>
      <c r="G202" s="184"/>
      <c r="H202" s="184"/>
      <c r="I202" s="184"/>
      <c r="J202" s="181"/>
      <c r="K202" s="168"/>
      <c r="L202" s="168"/>
      <c r="M202" s="168"/>
      <c r="N202" s="192"/>
    </row>
    <row r="203" spans="1:14" ht="15">
      <c r="A203" s="53">
        <v>54</v>
      </c>
      <c r="B203" s="105" t="s">
        <v>159</v>
      </c>
      <c r="C203" s="125">
        <f>SUM(C204)</f>
        <v>400000</v>
      </c>
      <c r="D203" s="150">
        <f aca="true" t="shared" si="84" ref="D203:J203">SUM(D204)</f>
        <v>0</v>
      </c>
      <c r="E203" s="2">
        <f t="shared" si="84"/>
        <v>0</v>
      </c>
      <c r="F203" s="2">
        <f t="shared" si="84"/>
        <v>0</v>
      </c>
      <c r="G203" s="2">
        <f t="shared" si="84"/>
        <v>0</v>
      </c>
      <c r="H203" s="2">
        <f t="shared" si="84"/>
        <v>0</v>
      </c>
      <c r="I203" s="2">
        <f t="shared" si="84"/>
        <v>0</v>
      </c>
      <c r="J203" s="2">
        <f t="shared" si="84"/>
        <v>400000</v>
      </c>
      <c r="K203" s="168"/>
      <c r="L203" s="168"/>
      <c r="M203" s="168"/>
      <c r="N203" s="192"/>
    </row>
    <row r="204" spans="1:14" ht="26.25" customHeight="1">
      <c r="A204" s="52">
        <v>542</v>
      </c>
      <c r="B204" s="103" t="s">
        <v>160</v>
      </c>
      <c r="C204" s="173">
        <v>400000</v>
      </c>
      <c r="D204" s="151"/>
      <c r="E204" s="184"/>
      <c r="F204" s="184"/>
      <c r="G204" s="184"/>
      <c r="H204" s="184"/>
      <c r="I204" s="184"/>
      <c r="J204" s="184">
        <v>400000</v>
      </c>
      <c r="K204" s="168"/>
      <c r="L204" s="168"/>
      <c r="M204" s="168"/>
      <c r="N204" s="192"/>
    </row>
    <row r="205" spans="1:14" ht="30.75" customHeight="1">
      <c r="A205" s="218" t="s">
        <v>161</v>
      </c>
      <c r="B205" s="219"/>
      <c r="C205" s="122">
        <f>SUM(C206)</f>
        <v>59000</v>
      </c>
      <c r="D205" s="149">
        <f aca="true" t="shared" si="85" ref="D205:J205">SUM(D206)</f>
        <v>0</v>
      </c>
      <c r="E205" s="41">
        <f t="shared" si="85"/>
        <v>0</v>
      </c>
      <c r="F205" s="41">
        <f t="shared" si="85"/>
        <v>59000</v>
      </c>
      <c r="G205" s="41">
        <f t="shared" si="85"/>
        <v>0</v>
      </c>
      <c r="H205" s="41">
        <f t="shared" si="85"/>
        <v>0</v>
      </c>
      <c r="I205" s="41">
        <f t="shared" si="85"/>
        <v>0</v>
      </c>
      <c r="J205" s="41">
        <f t="shared" si="85"/>
        <v>0</v>
      </c>
      <c r="K205" s="168"/>
      <c r="L205" s="168"/>
      <c r="M205" s="168"/>
      <c r="N205" s="192"/>
    </row>
    <row r="206" spans="1:14" ht="24.75" customHeight="1">
      <c r="A206" s="220" t="s">
        <v>162</v>
      </c>
      <c r="B206" s="221"/>
      <c r="C206" s="123">
        <f>SUM(C207)</f>
        <v>59000</v>
      </c>
      <c r="D206" s="149">
        <f aca="true" t="shared" si="86" ref="D206:J206">SUM(D207)</f>
        <v>0</v>
      </c>
      <c r="E206" s="42">
        <f t="shared" si="86"/>
        <v>0</v>
      </c>
      <c r="F206" s="42">
        <f t="shared" si="86"/>
        <v>59000</v>
      </c>
      <c r="G206" s="42">
        <f t="shared" si="86"/>
        <v>0</v>
      </c>
      <c r="H206" s="42">
        <f t="shared" si="86"/>
        <v>0</v>
      </c>
      <c r="I206" s="42">
        <f t="shared" si="86"/>
        <v>0</v>
      </c>
      <c r="J206" s="42">
        <f t="shared" si="86"/>
        <v>0</v>
      </c>
      <c r="K206" s="168"/>
      <c r="L206" s="168"/>
      <c r="M206" s="168"/>
      <c r="N206" s="192"/>
    </row>
    <row r="207" spans="1:14" ht="26.25" customHeight="1">
      <c r="A207" s="24" t="s">
        <v>163</v>
      </c>
      <c r="B207" s="20"/>
      <c r="C207" s="120">
        <f>SUM(C208)</f>
        <v>59000</v>
      </c>
      <c r="D207" s="147">
        <f aca="true" t="shared" si="87" ref="D207:J207">SUM(D208)</f>
        <v>0</v>
      </c>
      <c r="E207" s="40">
        <f t="shared" si="87"/>
        <v>0</v>
      </c>
      <c r="F207" s="40">
        <f t="shared" si="87"/>
        <v>59000</v>
      </c>
      <c r="G207" s="40">
        <f t="shared" si="87"/>
        <v>0</v>
      </c>
      <c r="H207" s="40">
        <f t="shared" si="87"/>
        <v>0</v>
      </c>
      <c r="I207" s="40">
        <f t="shared" si="87"/>
        <v>0</v>
      </c>
      <c r="J207" s="40">
        <f t="shared" si="87"/>
        <v>0</v>
      </c>
      <c r="K207" s="168"/>
      <c r="L207" s="168"/>
      <c r="M207" s="168"/>
      <c r="N207" s="192"/>
    </row>
    <row r="208" spans="1:14" ht="15">
      <c r="A208" s="209" t="s">
        <v>164</v>
      </c>
      <c r="B208" s="210"/>
      <c r="C208" s="119">
        <f>SUM(C209+C211)</f>
        <v>59000</v>
      </c>
      <c r="D208" s="147">
        <f aca="true" t="shared" si="88" ref="D208:J208">SUM(D209+D211)</f>
        <v>0</v>
      </c>
      <c r="E208" s="39">
        <f t="shared" si="88"/>
        <v>0</v>
      </c>
      <c r="F208" s="39">
        <f t="shared" si="88"/>
        <v>59000</v>
      </c>
      <c r="G208" s="39">
        <f t="shared" si="88"/>
        <v>0</v>
      </c>
      <c r="H208" s="39">
        <f t="shared" si="88"/>
        <v>0</v>
      </c>
      <c r="I208" s="39">
        <f t="shared" si="88"/>
        <v>0</v>
      </c>
      <c r="J208" s="39">
        <f t="shared" si="88"/>
        <v>0</v>
      </c>
      <c r="K208" s="168"/>
      <c r="L208" s="168"/>
      <c r="M208" s="168"/>
      <c r="N208" s="192"/>
    </row>
    <row r="209" spans="1:14" ht="15">
      <c r="A209" s="13">
        <v>329</v>
      </c>
      <c r="B209" s="76" t="s">
        <v>49</v>
      </c>
      <c r="C209" s="117">
        <f>SUM(C210)</f>
        <v>13000</v>
      </c>
      <c r="D209" s="147">
        <f aca="true" t="shared" si="89" ref="D209:J209">SUM(D210)</f>
        <v>0</v>
      </c>
      <c r="E209" s="3">
        <f t="shared" si="89"/>
        <v>0</v>
      </c>
      <c r="F209" s="3">
        <f t="shared" si="89"/>
        <v>13000</v>
      </c>
      <c r="G209" s="3">
        <f t="shared" si="89"/>
        <v>0</v>
      </c>
      <c r="H209" s="3">
        <f t="shared" si="89"/>
        <v>0</v>
      </c>
      <c r="I209" s="3">
        <f t="shared" si="89"/>
        <v>0</v>
      </c>
      <c r="J209" s="3">
        <f t="shared" si="89"/>
        <v>0</v>
      </c>
      <c r="K209" s="168"/>
      <c r="L209" s="168"/>
      <c r="M209" s="168"/>
      <c r="N209" s="192"/>
    </row>
    <row r="210" spans="1:14" ht="15">
      <c r="A210" s="82">
        <v>3299902</v>
      </c>
      <c r="B210" s="78" t="s">
        <v>165</v>
      </c>
      <c r="C210" s="121">
        <v>13000</v>
      </c>
      <c r="D210" s="148"/>
      <c r="E210" s="184"/>
      <c r="F210" s="184">
        <v>13000</v>
      </c>
      <c r="G210" s="184"/>
      <c r="H210" s="184"/>
      <c r="I210" s="184"/>
      <c r="J210" s="186"/>
      <c r="K210" s="168"/>
      <c r="L210" s="168"/>
      <c r="M210" s="168"/>
      <c r="N210" s="192"/>
    </row>
    <row r="211" spans="1:14" ht="15">
      <c r="A211" s="13">
        <v>381</v>
      </c>
      <c r="B211" s="76" t="s">
        <v>73</v>
      </c>
      <c r="C211" s="117">
        <f>SUM(C212)</f>
        <v>46000</v>
      </c>
      <c r="D211" s="147">
        <f aca="true" t="shared" si="90" ref="D211:J211">SUM(D212)</f>
        <v>0</v>
      </c>
      <c r="E211" s="3">
        <f t="shared" si="90"/>
        <v>0</v>
      </c>
      <c r="F211" s="3">
        <f t="shared" si="90"/>
        <v>46000</v>
      </c>
      <c r="G211" s="3">
        <f t="shared" si="90"/>
        <v>0</v>
      </c>
      <c r="H211" s="3">
        <f t="shared" si="90"/>
        <v>0</v>
      </c>
      <c r="I211" s="3">
        <f t="shared" si="90"/>
        <v>0</v>
      </c>
      <c r="J211" s="3">
        <f t="shared" si="90"/>
        <v>0</v>
      </c>
      <c r="K211" s="168"/>
      <c r="L211" s="168"/>
      <c r="M211" s="168"/>
      <c r="N211" s="192"/>
    </row>
    <row r="212" spans="1:14" ht="15">
      <c r="A212" s="82">
        <v>38119</v>
      </c>
      <c r="B212" s="78" t="s">
        <v>166</v>
      </c>
      <c r="C212" s="110">
        <v>46000</v>
      </c>
      <c r="D212" s="145"/>
      <c r="E212" s="184"/>
      <c r="F212" s="184">
        <v>46000</v>
      </c>
      <c r="G212" s="182"/>
      <c r="H212" s="184"/>
      <c r="I212" s="184"/>
      <c r="J212" s="182"/>
      <c r="K212" s="168"/>
      <c r="L212" s="168"/>
      <c r="M212" s="168"/>
      <c r="N212" s="192"/>
    </row>
    <row r="213" spans="1:14" ht="15">
      <c r="A213" s="28" t="s">
        <v>167</v>
      </c>
      <c r="B213" s="23"/>
      <c r="C213" s="122">
        <f>SUM(C214)</f>
        <v>1000</v>
      </c>
      <c r="D213" s="149">
        <f aca="true" t="shared" si="91" ref="D213:J213">SUM(D214)</f>
        <v>0</v>
      </c>
      <c r="E213" s="41">
        <f t="shared" si="91"/>
        <v>0</v>
      </c>
      <c r="F213" s="41">
        <f t="shared" si="91"/>
        <v>1000</v>
      </c>
      <c r="G213" s="41">
        <f t="shared" si="91"/>
        <v>0</v>
      </c>
      <c r="H213" s="41">
        <f t="shared" si="91"/>
        <v>0</v>
      </c>
      <c r="I213" s="41">
        <f t="shared" si="91"/>
        <v>0</v>
      </c>
      <c r="J213" s="41">
        <f t="shared" si="91"/>
        <v>0</v>
      </c>
      <c r="K213" s="168"/>
      <c r="L213" s="168"/>
      <c r="M213" s="168"/>
      <c r="N213" s="192"/>
    </row>
    <row r="214" spans="1:14" ht="15">
      <c r="A214" s="26" t="s">
        <v>168</v>
      </c>
      <c r="B214" s="21"/>
      <c r="C214" s="123">
        <f>SUM(C215+C217)</f>
        <v>1000</v>
      </c>
      <c r="D214" s="149">
        <f aca="true" t="shared" si="92" ref="D214:J214">SUM(D215+D217)</f>
        <v>0</v>
      </c>
      <c r="E214" s="42">
        <f t="shared" si="92"/>
        <v>0</v>
      </c>
      <c r="F214" s="42">
        <f t="shared" si="92"/>
        <v>1000</v>
      </c>
      <c r="G214" s="42">
        <f t="shared" si="92"/>
        <v>0</v>
      </c>
      <c r="H214" s="42">
        <f t="shared" si="92"/>
        <v>0</v>
      </c>
      <c r="I214" s="42">
        <f t="shared" si="92"/>
        <v>0</v>
      </c>
      <c r="J214" s="42">
        <f t="shared" si="92"/>
        <v>0</v>
      </c>
      <c r="K214" s="168"/>
      <c r="L214" s="168"/>
      <c r="M214" s="168"/>
      <c r="N214" s="192"/>
    </row>
    <row r="215" spans="1:14" ht="15">
      <c r="A215" s="24" t="s">
        <v>169</v>
      </c>
      <c r="B215" s="20"/>
      <c r="C215" s="120">
        <v>0</v>
      </c>
      <c r="D215" s="1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168"/>
      <c r="L215" s="168"/>
      <c r="M215" s="168"/>
      <c r="N215" s="192"/>
    </row>
    <row r="216" spans="1:14" ht="15">
      <c r="A216" s="207" t="s">
        <v>170</v>
      </c>
      <c r="B216" s="208"/>
      <c r="C216" s="126">
        <f>SUM(C217)</f>
        <v>1000</v>
      </c>
      <c r="D216" s="148">
        <f aca="true" t="shared" si="93" ref="D216:J216">SUM(D217)</f>
        <v>0</v>
      </c>
      <c r="E216" s="183">
        <f t="shared" si="93"/>
        <v>0</v>
      </c>
      <c r="F216" s="183">
        <f t="shared" si="93"/>
        <v>1000</v>
      </c>
      <c r="G216" s="183">
        <f t="shared" si="93"/>
        <v>0</v>
      </c>
      <c r="H216" s="183">
        <f t="shared" si="93"/>
        <v>0</v>
      </c>
      <c r="I216" s="183">
        <f t="shared" si="93"/>
        <v>0</v>
      </c>
      <c r="J216" s="183">
        <f t="shared" si="93"/>
        <v>0</v>
      </c>
      <c r="K216" s="168"/>
      <c r="L216" s="168"/>
      <c r="M216" s="168"/>
      <c r="N216" s="192"/>
    </row>
    <row r="217" spans="1:14" ht="15">
      <c r="A217" s="55">
        <v>352</v>
      </c>
      <c r="B217" s="67" t="s">
        <v>171</v>
      </c>
      <c r="C217" s="120">
        <f>SUM(C218)</f>
        <v>1000</v>
      </c>
      <c r="D217" s="147">
        <f aca="true" t="shared" si="94" ref="D217:J217">SUM(D218)</f>
        <v>0</v>
      </c>
      <c r="E217" s="40">
        <f t="shared" si="94"/>
        <v>0</v>
      </c>
      <c r="F217" s="40">
        <f t="shared" si="94"/>
        <v>1000</v>
      </c>
      <c r="G217" s="40">
        <f t="shared" si="94"/>
        <v>0</v>
      </c>
      <c r="H217" s="40">
        <f t="shared" si="94"/>
        <v>0</v>
      </c>
      <c r="I217" s="40">
        <f t="shared" si="94"/>
        <v>0</v>
      </c>
      <c r="J217" s="40">
        <f t="shared" si="94"/>
        <v>0</v>
      </c>
      <c r="K217" s="168"/>
      <c r="L217" s="168"/>
      <c r="M217" s="168"/>
      <c r="N217" s="192"/>
    </row>
    <row r="218" spans="1:14" ht="24.75">
      <c r="A218" s="82">
        <v>352</v>
      </c>
      <c r="B218" s="100" t="s">
        <v>171</v>
      </c>
      <c r="C218" s="121">
        <v>1000</v>
      </c>
      <c r="D218" s="135"/>
      <c r="E218" s="184"/>
      <c r="F218" s="184">
        <v>1000</v>
      </c>
      <c r="G218" s="186"/>
      <c r="H218" s="184"/>
      <c r="I218" s="184"/>
      <c r="J218" s="186"/>
      <c r="K218" s="168"/>
      <c r="L218" s="168"/>
      <c r="M218" s="168"/>
      <c r="N218" s="192"/>
    </row>
    <row r="219" spans="1:14" ht="26.25" customHeight="1">
      <c r="A219" s="28" t="s">
        <v>172</v>
      </c>
      <c r="B219" s="68"/>
      <c r="C219" s="122">
        <f aca="true" t="shared" si="95" ref="C219:J219">SUM(C220+C242+C271)</f>
        <v>998720</v>
      </c>
      <c r="D219" s="149">
        <f t="shared" si="95"/>
        <v>117500</v>
      </c>
      <c r="E219" s="41">
        <f t="shared" si="95"/>
        <v>0</v>
      </c>
      <c r="F219" s="41">
        <f t="shared" si="95"/>
        <v>3000</v>
      </c>
      <c r="G219" s="41">
        <f t="shared" si="95"/>
        <v>422420</v>
      </c>
      <c r="H219" s="41">
        <f t="shared" si="95"/>
        <v>482300</v>
      </c>
      <c r="I219" s="41">
        <f t="shared" si="95"/>
        <v>91000</v>
      </c>
      <c r="J219" s="41">
        <f t="shared" si="95"/>
        <v>0</v>
      </c>
      <c r="K219" s="168"/>
      <c r="L219" s="168"/>
      <c r="M219" s="168"/>
      <c r="N219" s="192"/>
    </row>
    <row r="220" spans="1:14" ht="28.5" customHeight="1">
      <c r="A220" s="214" t="s">
        <v>173</v>
      </c>
      <c r="B220" s="215"/>
      <c r="C220" s="123">
        <f>SUM(C221)</f>
        <v>624120</v>
      </c>
      <c r="D220" s="149">
        <f aca="true" t="shared" si="96" ref="D220:J220">SUM(D221)</f>
        <v>0</v>
      </c>
      <c r="E220" s="42">
        <f t="shared" si="96"/>
        <v>0</v>
      </c>
      <c r="F220" s="42">
        <f t="shared" si="96"/>
        <v>0</v>
      </c>
      <c r="G220" s="42">
        <f t="shared" si="96"/>
        <v>239020</v>
      </c>
      <c r="H220" s="42">
        <f t="shared" si="96"/>
        <v>385100</v>
      </c>
      <c r="I220" s="42">
        <f t="shared" si="96"/>
        <v>0</v>
      </c>
      <c r="J220" s="42">
        <f t="shared" si="96"/>
        <v>0</v>
      </c>
      <c r="K220" s="168"/>
      <c r="L220" s="168"/>
      <c r="M220" s="168"/>
      <c r="N220" s="192"/>
    </row>
    <row r="221" spans="1:14" ht="25.5" customHeight="1">
      <c r="A221" s="216" t="s">
        <v>174</v>
      </c>
      <c r="B221" s="217"/>
      <c r="C221" s="120">
        <f aca="true" t="shared" si="97" ref="C221:J221">SUM(C222+C236)</f>
        <v>624120</v>
      </c>
      <c r="D221" s="147">
        <f t="shared" si="97"/>
        <v>0</v>
      </c>
      <c r="E221" s="40">
        <f t="shared" si="97"/>
        <v>0</v>
      </c>
      <c r="F221" s="40">
        <f t="shared" si="97"/>
        <v>0</v>
      </c>
      <c r="G221" s="40">
        <f t="shared" si="97"/>
        <v>239020</v>
      </c>
      <c r="H221" s="40">
        <f t="shared" si="97"/>
        <v>385100</v>
      </c>
      <c r="I221" s="40">
        <f t="shared" si="97"/>
        <v>0</v>
      </c>
      <c r="J221" s="40">
        <f t="shared" si="97"/>
        <v>0</v>
      </c>
      <c r="K221" s="168"/>
      <c r="L221" s="168"/>
      <c r="M221" s="168"/>
      <c r="N221" s="192"/>
    </row>
    <row r="222" spans="1:14" ht="28.5" customHeight="1">
      <c r="A222" s="209" t="s">
        <v>86</v>
      </c>
      <c r="B222" s="210"/>
      <c r="C222" s="119">
        <f>SUM(C223+C225+C228+C231+C233)</f>
        <v>594120</v>
      </c>
      <c r="D222" s="147">
        <f aca="true" t="shared" si="98" ref="D222">SUM(D223+D225+D228)</f>
        <v>0</v>
      </c>
      <c r="E222" s="39">
        <f aca="true" t="shared" si="99" ref="E222:G222">SUM(E223+E225+E228+E231+E233)</f>
        <v>0</v>
      </c>
      <c r="F222" s="39">
        <f t="shared" si="99"/>
        <v>0</v>
      </c>
      <c r="G222" s="39">
        <f t="shared" si="99"/>
        <v>239020</v>
      </c>
      <c r="H222" s="39">
        <f>SUM(H223+H225+H228+H231+H233)</f>
        <v>355100</v>
      </c>
      <c r="I222" s="39">
        <f aca="true" t="shared" si="100" ref="I222:J222">SUM(I223+I225+I228+I231+I233)</f>
        <v>0</v>
      </c>
      <c r="J222" s="39">
        <f t="shared" si="100"/>
        <v>0</v>
      </c>
      <c r="K222" s="168"/>
      <c r="L222" s="168"/>
      <c r="M222" s="168"/>
      <c r="N222" s="192"/>
    </row>
    <row r="223" spans="1:14" ht="15">
      <c r="A223" s="61">
        <v>311</v>
      </c>
      <c r="B223" s="58" t="s">
        <v>394</v>
      </c>
      <c r="C223" s="117">
        <f>SUM(C224)</f>
        <v>194370</v>
      </c>
      <c r="D223" s="147">
        <f aca="true" t="shared" si="101" ref="D223:J223">SUM(D224)</f>
        <v>0</v>
      </c>
      <c r="E223" s="3">
        <f t="shared" si="101"/>
        <v>0</v>
      </c>
      <c r="F223" s="3">
        <f t="shared" si="101"/>
        <v>0</v>
      </c>
      <c r="G223" s="3">
        <f t="shared" si="101"/>
        <v>194370</v>
      </c>
      <c r="H223" s="3">
        <f t="shared" si="101"/>
        <v>0</v>
      </c>
      <c r="I223" s="3">
        <f t="shared" si="101"/>
        <v>0</v>
      </c>
      <c r="J223" s="3">
        <f t="shared" si="101"/>
        <v>0</v>
      </c>
      <c r="K223" s="168"/>
      <c r="L223" s="168"/>
      <c r="M223" s="168"/>
      <c r="N223" s="192"/>
    </row>
    <row r="224" spans="1:14" ht="15">
      <c r="A224" s="62">
        <v>31111</v>
      </c>
      <c r="B224" s="83" t="s">
        <v>9</v>
      </c>
      <c r="C224" s="109">
        <v>194370</v>
      </c>
      <c r="D224" s="145"/>
      <c r="E224" s="184"/>
      <c r="F224" s="184"/>
      <c r="G224" s="181">
        <v>194370</v>
      </c>
      <c r="H224" s="184"/>
      <c r="I224" s="184"/>
      <c r="J224" s="184"/>
      <c r="K224" s="168"/>
      <c r="L224" s="168"/>
      <c r="M224" s="168"/>
      <c r="N224" s="192"/>
    </row>
    <row r="225" spans="1:14" ht="15">
      <c r="A225" s="61">
        <v>312</v>
      </c>
      <c r="B225" s="77" t="s">
        <v>10</v>
      </c>
      <c r="C225" s="117">
        <f>SUM(C226:C227)</f>
        <v>11200</v>
      </c>
      <c r="D225" s="147">
        <f aca="true" t="shared" si="102" ref="D225:J225">SUM(D226:D227)</f>
        <v>0</v>
      </c>
      <c r="E225" s="3">
        <f t="shared" si="102"/>
        <v>0</v>
      </c>
      <c r="F225" s="3">
        <f t="shared" si="102"/>
        <v>0</v>
      </c>
      <c r="G225" s="3">
        <f t="shared" si="102"/>
        <v>11200</v>
      </c>
      <c r="H225" s="3">
        <f t="shared" si="102"/>
        <v>0</v>
      </c>
      <c r="I225" s="3">
        <f t="shared" si="102"/>
        <v>0</v>
      </c>
      <c r="J225" s="3">
        <f t="shared" si="102"/>
        <v>0</v>
      </c>
      <c r="K225" s="168"/>
      <c r="L225" s="168"/>
      <c r="M225" s="168"/>
      <c r="N225" s="192"/>
    </row>
    <row r="226" spans="1:14" ht="15">
      <c r="A226" s="62">
        <v>31213</v>
      </c>
      <c r="B226" s="83" t="s">
        <v>11</v>
      </c>
      <c r="C226" s="118">
        <v>1200</v>
      </c>
      <c r="D226" s="148"/>
      <c r="E226" s="184"/>
      <c r="F226" s="184"/>
      <c r="G226" s="185">
        <v>1200</v>
      </c>
      <c r="H226" s="184"/>
      <c r="I226" s="184"/>
      <c r="J226" s="184"/>
      <c r="K226" s="168"/>
      <c r="L226" s="168"/>
      <c r="M226" s="168"/>
      <c r="N226" s="192"/>
    </row>
    <row r="227" spans="1:14" ht="15">
      <c r="A227" s="62">
        <v>31219</v>
      </c>
      <c r="B227" s="83" t="s">
        <v>12</v>
      </c>
      <c r="C227" s="118">
        <v>10000</v>
      </c>
      <c r="D227" s="148"/>
      <c r="E227" s="184"/>
      <c r="F227" s="184"/>
      <c r="G227" s="185">
        <v>10000</v>
      </c>
      <c r="H227" s="184"/>
      <c r="I227" s="184"/>
      <c r="J227" s="184"/>
      <c r="K227" s="168"/>
      <c r="L227" s="168"/>
      <c r="M227" s="168"/>
      <c r="N227" s="192"/>
    </row>
    <row r="228" spans="1:14" ht="15">
      <c r="A228" s="61">
        <v>313</v>
      </c>
      <c r="B228" s="77" t="s">
        <v>395</v>
      </c>
      <c r="C228" s="117">
        <f>SUM(C229:C230)</f>
        <v>33450</v>
      </c>
      <c r="D228" s="147">
        <f aca="true" t="shared" si="103" ref="D228:J228">SUM(D229:D230)</f>
        <v>0</v>
      </c>
      <c r="E228" s="3">
        <f t="shared" si="103"/>
        <v>0</v>
      </c>
      <c r="F228" s="3">
        <f t="shared" si="103"/>
        <v>0</v>
      </c>
      <c r="G228" s="3">
        <f t="shared" si="103"/>
        <v>33450</v>
      </c>
      <c r="H228" s="3">
        <f t="shared" si="103"/>
        <v>0</v>
      </c>
      <c r="I228" s="3">
        <f t="shared" si="103"/>
        <v>0</v>
      </c>
      <c r="J228" s="3">
        <f t="shared" si="103"/>
        <v>0</v>
      </c>
      <c r="K228" s="168"/>
      <c r="L228" s="168"/>
      <c r="M228" s="168"/>
      <c r="N228" s="192"/>
    </row>
    <row r="229" spans="1:14" ht="15">
      <c r="A229" s="62">
        <v>31321</v>
      </c>
      <c r="B229" s="83" t="s">
        <v>87</v>
      </c>
      <c r="C229" s="109">
        <v>30144</v>
      </c>
      <c r="D229" s="145"/>
      <c r="E229" s="184"/>
      <c r="F229" s="184"/>
      <c r="G229" s="181">
        <v>30144</v>
      </c>
      <c r="H229" s="184"/>
      <c r="I229" s="184"/>
      <c r="J229" s="184"/>
      <c r="K229" s="168"/>
      <c r="L229" s="168"/>
      <c r="M229" s="168"/>
      <c r="N229" s="192"/>
    </row>
    <row r="230" spans="1:14" ht="15">
      <c r="A230" s="62">
        <v>31331</v>
      </c>
      <c r="B230" s="83" t="s">
        <v>16</v>
      </c>
      <c r="C230" s="109">
        <v>3306</v>
      </c>
      <c r="D230" s="145"/>
      <c r="E230" s="184"/>
      <c r="F230" s="184"/>
      <c r="G230" s="181">
        <v>3306</v>
      </c>
      <c r="H230" s="184"/>
      <c r="I230" s="184"/>
      <c r="J230" s="184"/>
      <c r="K230" s="168"/>
      <c r="L230" s="168"/>
      <c r="M230" s="168"/>
      <c r="N230" s="192"/>
    </row>
    <row r="231" spans="1:13" ht="15">
      <c r="A231" s="61">
        <v>311</v>
      </c>
      <c r="B231" s="58" t="s">
        <v>396</v>
      </c>
      <c r="C231" s="108">
        <f>SUM(C232)</f>
        <v>303000</v>
      </c>
      <c r="D231" s="141">
        <f aca="true" t="shared" si="104" ref="D231:J231">SUM(D232)</f>
        <v>0</v>
      </c>
      <c r="E231" s="46">
        <f t="shared" si="104"/>
        <v>0</v>
      </c>
      <c r="F231" s="46">
        <f t="shared" si="104"/>
        <v>0</v>
      </c>
      <c r="G231" s="46">
        <f t="shared" si="104"/>
        <v>0</v>
      </c>
      <c r="H231" s="46">
        <f t="shared" si="104"/>
        <v>303000</v>
      </c>
      <c r="I231" s="46">
        <f t="shared" si="104"/>
        <v>0</v>
      </c>
      <c r="J231" s="46">
        <f t="shared" si="104"/>
        <v>0</v>
      </c>
      <c r="K231" s="168"/>
      <c r="L231" s="168"/>
      <c r="M231" s="168"/>
    </row>
    <row r="232" spans="1:13" ht="15">
      <c r="A232" s="62">
        <v>31111</v>
      </c>
      <c r="B232" s="83" t="s">
        <v>9</v>
      </c>
      <c r="C232" s="109">
        <v>303000</v>
      </c>
      <c r="D232" s="145"/>
      <c r="E232" s="184"/>
      <c r="F232" s="184"/>
      <c r="G232" s="181"/>
      <c r="H232" s="184">
        <v>303000</v>
      </c>
      <c r="I232" s="184"/>
      <c r="J232" s="184"/>
      <c r="K232" s="168"/>
      <c r="L232" s="168"/>
      <c r="M232" s="168"/>
    </row>
    <row r="233" spans="1:13" ht="15">
      <c r="A233" s="61">
        <v>313</v>
      </c>
      <c r="B233" s="77" t="s">
        <v>397</v>
      </c>
      <c r="C233" s="108">
        <f>SUM(C234:C235)</f>
        <v>52100</v>
      </c>
      <c r="D233" s="141">
        <f aca="true" t="shared" si="105" ref="D233:J233">SUM(D234:D235)</f>
        <v>0</v>
      </c>
      <c r="E233" s="46">
        <f t="shared" si="105"/>
        <v>0</v>
      </c>
      <c r="F233" s="46">
        <f t="shared" si="105"/>
        <v>0</v>
      </c>
      <c r="G233" s="46">
        <f t="shared" si="105"/>
        <v>0</v>
      </c>
      <c r="H233" s="46">
        <f t="shared" si="105"/>
        <v>52100</v>
      </c>
      <c r="I233" s="46">
        <f t="shared" si="105"/>
        <v>0</v>
      </c>
      <c r="J233" s="46">
        <f t="shared" si="105"/>
        <v>0</v>
      </c>
      <c r="K233" s="168"/>
      <c r="L233" s="168"/>
      <c r="M233" s="168"/>
    </row>
    <row r="234" spans="1:13" ht="15">
      <c r="A234" s="62">
        <v>31321</v>
      </c>
      <c r="B234" s="83" t="s">
        <v>87</v>
      </c>
      <c r="C234" s="109">
        <v>46950</v>
      </c>
      <c r="D234" s="145"/>
      <c r="E234" s="184"/>
      <c r="F234" s="184"/>
      <c r="G234" s="181"/>
      <c r="H234" s="184">
        <v>46950</v>
      </c>
      <c r="I234" s="184"/>
      <c r="J234" s="184"/>
      <c r="K234" s="168"/>
      <c r="L234" s="168"/>
      <c r="M234" s="168"/>
    </row>
    <row r="235" spans="1:13" ht="15">
      <c r="A235" s="62">
        <v>31331</v>
      </c>
      <c r="B235" s="83" t="s">
        <v>16</v>
      </c>
      <c r="C235" s="109">
        <v>5150</v>
      </c>
      <c r="D235" s="145"/>
      <c r="E235" s="184"/>
      <c r="F235" s="184"/>
      <c r="G235" s="181"/>
      <c r="H235" s="184">
        <v>5150</v>
      </c>
      <c r="I235" s="184"/>
      <c r="J235" s="184"/>
      <c r="K235" s="168"/>
      <c r="L235" s="168"/>
      <c r="M235" s="168"/>
    </row>
    <row r="236" spans="1:13" ht="15">
      <c r="A236" s="63" t="s">
        <v>175</v>
      </c>
      <c r="B236" s="65"/>
      <c r="C236" s="119">
        <f>SUM(C237+C239)</f>
        <v>30000</v>
      </c>
      <c r="D236" s="147">
        <f aca="true" t="shared" si="106" ref="D236:J236">SUM(D237+D239)</f>
        <v>0</v>
      </c>
      <c r="E236" s="39">
        <f t="shared" si="106"/>
        <v>0</v>
      </c>
      <c r="F236" s="39">
        <f t="shared" si="106"/>
        <v>0</v>
      </c>
      <c r="G236" s="39">
        <f t="shared" si="106"/>
        <v>0</v>
      </c>
      <c r="H236" s="39">
        <f t="shared" si="106"/>
        <v>30000</v>
      </c>
      <c r="I236" s="39">
        <f t="shared" si="106"/>
        <v>0</v>
      </c>
      <c r="J236" s="39">
        <f t="shared" si="106"/>
        <v>0</v>
      </c>
      <c r="K236" s="168"/>
      <c r="L236" s="168"/>
      <c r="M236" s="168"/>
    </row>
    <row r="237" spans="1:13" ht="15">
      <c r="A237" s="61">
        <v>422</v>
      </c>
      <c r="B237" s="66" t="s">
        <v>58</v>
      </c>
      <c r="C237" s="117">
        <f>SUM(C238)</f>
        <v>25000</v>
      </c>
      <c r="D237" s="147">
        <f aca="true" t="shared" si="107" ref="D237:J237">SUM(D238)</f>
        <v>0</v>
      </c>
      <c r="E237" s="3">
        <f t="shared" si="107"/>
        <v>0</v>
      </c>
      <c r="F237" s="3">
        <f t="shared" si="107"/>
        <v>0</v>
      </c>
      <c r="G237" s="3">
        <f t="shared" si="107"/>
        <v>0</v>
      </c>
      <c r="H237" s="3">
        <f t="shared" si="107"/>
        <v>25000</v>
      </c>
      <c r="I237" s="3">
        <f t="shared" si="107"/>
        <v>0</v>
      </c>
      <c r="J237" s="3">
        <f t="shared" si="107"/>
        <v>0</v>
      </c>
      <c r="K237" s="168"/>
      <c r="L237" s="168"/>
      <c r="M237" s="168"/>
    </row>
    <row r="238" spans="1:13" ht="15">
      <c r="A238" s="62">
        <v>4227</v>
      </c>
      <c r="B238" s="83" t="s">
        <v>176</v>
      </c>
      <c r="C238" s="109">
        <v>25000</v>
      </c>
      <c r="D238" s="145"/>
      <c r="E238" s="184"/>
      <c r="F238" s="184"/>
      <c r="G238" s="184"/>
      <c r="H238" s="184">
        <v>25000</v>
      </c>
      <c r="I238" s="181"/>
      <c r="J238" s="184"/>
      <c r="K238" s="168"/>
      <c r="L238" s="168"/>
      <c r="M238" s="168"/>
    </row>
    <row r="239" spans="1:13" ht="15">
      <c r="A239" s="69">
        <v>322</v>
      </c>
      <c r="B239" s="90" t="s">
        <v>21</v>
      </c>
      <c r="C239" s="117">
        <f>SUM(C240:C241)</f>
        <v>5000</v>
      </c>
      <c r="D239" s="147">
        <f aca="true" t="shared" si="108" ref="D239:J239">SUM(D240:D241)</f>
        <v>0</v>
      </c>
      <c r="E239" s="3">
        <f t="shared" si="108"/>
        <v>0</v>
      </c>
      <c r="F239" s="3">
        <f t="shared" si="108"/>
        <v>0</v>
      </c>
      <c r="G239" s="3">
        <f t="shared" si="108"/>
        <v>0</v>
      </c>
      <c r="H239" s="3">
        <f t="shared" si="108"/>
        <v>5000</v>
      </c>
      <c r="I239" s="3">
        <f t="shared" si="108"/>
        <v>0</v>
      </c>
      <c r="J239" s="3">
        <f t="shared" si="108"/>
        <v>0</v>
      </c>
      <c r="K239" s="168"/>
      <c r="L239" s="168"/>
      <c r="M239" s="168"/>
    </row>
    <row r="240" spans="1:13" ht="15">
      <c r="A240" s="62">
        <v>32271</v>
      </c>
      <c r="B240" s="83" t="s">
        <v>177</v>
      </c>
      <c r="C240" s="109">
        <v>0</v>
      </c>
      <c r="D240" s="145"/>
      <c r="E240" s="184"/>
      <c r="F240" s="184"/>
      <c r="G240" s="184"/>
      <c r="H240" s="184"/>
      <c r="I240" s="184"/>
      <c r="J240" s="184"/>
      <c r="K240" s="168"/>
      <c r="L240" s="168"/>
      <c r="M240" s="168"/>
    </row>
    <row r="241" spans="1:13" ht="24.75">
      <c r="A241" s="62">
        <v>3225</v>
      </c>
      <c r="B241" s="94" t="s">
        <v>178</v>
      </c>
      <c r="C241" s="109">
        <v>5000</v>
      </c>
      <c r="D241" s="145"/>
      <c r="E241" s="184"/>
      <c r="F241" s="184"/>
      <c r="G241" s="184"/>
      <c r="H241" s="184">
        <v>5000</v>
      </c>
      <c r="I241" s="181"/>
      <c r="J241" s="184"/>
      <c r="K241" s="168"/>
      <c r="L241" s="168"/>
      <c r="M241" s="168"/>
    </row>
    <row r="242" spans="1:13" ht="27" customHeight="1">
      <c r="A242" s="70" t="s">
        <v>168</v>
      </c>
      <c r="B242" s="71"/>
      <c r="C242" s="123">
        <f>SUM(C243)</f>
        <v>196400</v>
      </c>
      <c r="D242" s="149">
        <f aca="true" t="shared" si="109" ref="D242:J242">SUM(D243)</f>
        <v>12500</v>
      </c>
      <c r="E242" s="42">
        <f t="shared" si="109"/>
        <v>0</v>
      </c>
      <c r="F242" s="42">
        <f t="shared" si="109"/>
        <v>3000</v>
      </c>
      <c r="G242" s="42">
        <f t="shared" si="109"/>
        <v>102400</v>
      </c>
      <c r="H242" s="42">
        <f t="shared" si="109"/>
        <v>0</v>
      </c>
      <c r="I242" s="42">
        <f t="shared" si="109"/>
        <v>91000</v>
      </c>
      <c r="J242" s="42">
        <f t="shared" si="109"/>
        <v>0</v>
      </c>
      <c r="K242" s="168"/>
      <c r="L242" s="168"/>
      <c r="M242" s="168"/>
    </row>
    <row r="243" spans="1:13" ht="27" customHeight="1">
      <c r="A243" s="201" t="s">
        <v>179</v>
      </c>
      <c r="B243" s="202"/>
      <c r="C243" s="120">
        <f>SUM(C244+C251)</f>
        <v>196400</v>
      </c>
      <c r="D243" s="147">
        <f aca="true" t="shared" si="110" ref="D243:J243">SUM(D244+D251)</f>
        <v>12500</v>
      </c>
      <c r="E243" s="40">
        <f t="shared" si="110"/>
        <v>0</v>
      </c>
      <c r="F243" s="40">
        <f t="shared" si="110"/>
        <v>3000</v>
      </c>
      <c r="G243" s="40">
        <f t="shared" si="110"/>
        <v>102400</v>
      </c>
      <c r="H243" s="40">
        <f t="shared" si="110"/>
        <v>0</v>
      </c>
      <c r="I243" s="40">
        <f t="shared" si="110"/>
        <v>91000</v>
      </c>
      <c r="J243" s="40">
        <f t="shared" si="110"/>
        <v>0</v>
      </c>
      <c r="K243" s="168"/>
      <c r="L243" s="168"/>
      <c r="M243" s="168"/>
    </row>
    <row r="244" spans="1:13" ht="26.25" customHeight="1">
      <c r="A244" s="203" t="s">
        <v>180</v>
      </c>
      <c r="B244" s="204"/>
      <c r="C244" s="119">
        <f>SUM(C245+C249)</f>
        <v>10100</v>
      </c>
      <c r="D244" s="147">
        <f aca="true" t="shared" si="111" ref="D244:J244">SUM(D245+D249)</f>
        <v>12500</v>
      </c>
      <c r="E244" s="39">
        <f t="shared" si="111"/>
        <v>0</v>
      </c>
      <c r="F244" s="39">
        <f t="shared" si="111"/>
        <v>0</v>
      </c>
      <c r="G244" s="39">
        <f t="shared" si="111"/>
        <v>10100</v>
      </c>
      <c r="H244" s="39">
        <f t="shared" si="111"/>
        <v>0</v>
      </c>
      <c r="I244" s="39">
        <f t="shared" si="111"/>
        <v>0</v>
      </c>
      <c r="J244" s="39">
        <f t="shared" si="111"/>
        <v>0</v>
      </c>
      <c r="K244" s="168"/>
      <c r="L244" s="168"/>
      <c r="M244" s="168"/>
    </row>
    <row r="245" spans="1:13" ht="15">
      <c r="A245" s="61">
        <v>322</v>
      </c>
      <c r="B245" s="58" t="s">
        <v>21</v>
      </c>
      <c r="C245" s="117">
        <f>SUM(C246:C248)</f>
        <v>9300</v>
      </c>
      <c r="D245" s="147">
        <f aca="true" t="shared" si="112" ref="D245:J245">SUM(D246:D248)</f>
        <v>10500</v>
      </c>
      <c r="E245" s="3">
        <f t="shared" si="112"/>
        <v>0</v>
      </c>
      <c r="F245" s="3">
        <f t="shared" si="112"/>
        <v>0</v>
      </c>
      <c r="G245" s="3">
        <f t="shared" si="112"/>
        <v>9300</v>
      </c>
      <c r="H245" s="3">
        <f t="shared" si="112"/>
        <v>0</v>
      </c>
      <c r="I245" s="3">
        <f t="shared" si="112"/>
        <v>0</v>
      </c>
      <c r="J245" s="3">
        <f t="shared" si="112"/>
        <v>0</v>
      </c>
      <c r="K245" s="168"/>
      <c r="L245" s="168"/>
      <c r="M245" s="168"/>
    </row>
    <row r="246" spans="1:13" ht="15">
      <c r="A246" s="62">
        <v>3223106</v>
      </c>
      <c r="B246" s="83" t="s">
        <v>181</v>
      </c>
      <c r="C246" s="109">
        <v>1700</v>
      </c>
      <c r="D246" s="145">
        <v>1500</v>
      </c>
      <c r="E246" s="181"/>
      <c r="F246" s="181"/>
      <c r="G246" s="109">
        <v>1700</v>
      </c>
      <c r="H246" s="184"/>
      <c r="I246" s="184"/>
      <c r="J246" s="184"/>
      <c r="K246" s="168"/>
      <c r="L246" s="168"/>
      <c r="M246" s="168"/>
    </row>
    <row r="247" spans="1:13" ht="15">
      <c r="A247" s="78">
        <v>3223105</v>
      </c>
      <c r="B247" s="83" t="s">
        <v>182</v>
      </c>
      <c r="C247" s="127">
        <v>6400</v>
      </c>
      <c r="D247" s="145">
        <v>8000</v>
      </c>
      <c r="E247" s="187"/>
      <c r="F247" s="187"/>
      <c r="G247" s="127">
        <v>6400</v>
      </c>
      <c r="H247" s="187"/>
      <c r="I247" s="184"/>
      <c r="J247" s="184"/>
      <c r="K247" s="168"/>
      <c r="L247" s="168"/>
      <c r="M247" s="168"/>
    </row>
    <row r="248" spans="1:13" ht="15">
      <c r="A248" s="78">
        <v>322410</v>
      </c>
      <c r="B248" s="83" t="s">
        <v>183</v>
      </c>
      <c r="C248" s="127">
        <v>1200</v>
      </c>
      <c r="D248" s="145">
        <v>1000</v>
      </c>
      <c r="E248" s="187"/>
      <c r="F248" s="187"/>
      <c r="G248" s="127">
        <v>1200</v>
      </c>
      <c r="H248" s="184"/>
      <c r="I248" s="184"/>
      <c r="J248" s="184"/>
      <c r="K248" s="168"/>
      <c r="L248" s="168"/>
      <c r="M248" s="168"/>
    </row>
    <row r="249" spans="1:13" ht="15">
      <c r="A249" s="61">
        <v>329</v>
      </c>
      <c r="B249" s="77" t="s">
        <v>83</v>
      </c>
      <c r="C249" s="112">
        <f>SUM(C250)</f>
        <v>800</v>
      </c>
      <c r="D249" s="141">
        <f aca="true" t="shared" si="113" ref="D249:J249">SUM(D250)</f>
        <v>2000</v>
      </c>
      <c r="E249" s="45">
        <f t="shared" si="113"/>
        <v>0</v>
      </c>
      <c r="F249" s="45">
        <f t="shared" si="113"/>
        <v>0</v>
      </c>
      <c r="G249" s="45">
        <f t="shared" si="113"/>
        <v>800</v>
      </c>
      <c r="H249" s="45">
        <f t="shared" si="113"/>
        <v>0</v>
      </c>
      <c r="I249" s="45">
        <f t="shared" si="113"/>
        <v>0</v>
      </c>
      <c r="J249" s="45">
        <f t="shared" si="113"/>
        <v>0</v>
      </c>
      <c r="K249" s="168"/>
      <c r="L249" s="168"/>
      <c r="M249" s="168"/>
    </row>
    <row r="250" spans="1:13" ht="25.5" customHeight="1">
      <c r="A250" s="78">
        <v>3299900</v>
      </c>
      <c r="B250" s="83" t="s">
        <v>184</v>
      </c>
      <c r="C250" s="127">
        <v>800</v>
      </c>
      <c r="D250" s="145">
        <v>2000</v>
      </c>
      <c r="E250" s="187"/>
      <c r="F250" s="187"/>
      <c r="G250" s="184">
        <v>800</v>
      </c>
      <c r="H250" s="184"/>
      <c r="I250" s="184"/>
      <c r="J250" s="184"/>
      <c r="K250" s="168"/>
      <c r="L250" s="168"/>
      <c r="M250" s="168"/>
    </row>
    <row r="251" spans="1:13" ht="29.25" customHeight="1">
      <c r="A251" s="222" t="s">
        <v>185</v>
      </c>
      <c r="B251" s="204"/>
      <c r="C251" s="119">
        <f aca="true" t="shared" si="114" ref="C251:J251">SUM(C252+C261+C269)</f>
        <v>186300</v>
      </c>
      <c r="D251" s="147">
        <f t="shared" si="114"/>
        <v>0</v>
      </c>
      <c r="E251" s="39">
        <f t="shared" si="114"/>
        <v>0</v>
      </c>
      <c r="F251" s="39">
        <f t="shared" si="114"/>
        <v>3000</v>
      </c>
      <c r="G251" s="39">
        <f t="shared" si="114"/>
        <v>92300</v>
      </c>
      <c r="H251" s="39">
        <f t="shared" si="114"/>
        <v>0</v>
      </c>
      <c r="I251" s="39">
        <f t="shared" si="114"/>
        <v>91000</v>
      </c>
      <c r="J251" s="39">
        <f t="shared" si="114"/>
        <v>0</v>
      </c>
      <c r="K251" s="168"/>
      <c r="L251" s="168"/>
      <c r="M251" s="168"/>
    </row>
    <row r="252" spans="1:13" ht="15">
      <c r="A252" s="61">
        <v>322</v>
      </c>
      <c r="B252" s="58" t="s">
        <v>21</v>
      </c>
      <c r="C252" s="117">
        <f>SUM(C253:C260)</f>
        <v>77600</v>
      </c>
      <c r="D252" s="147">
        <f aca="true" t="shared" si="115" ref="D252:J252">SUM(D253:D260)</f>
        <v>0</v>
      </c>
      <c r="E252" s="3">
        <f t="shared" si="115"/>
        <v>0</v>
      </c>
      <c r="F252" s="3">
        <f t="shared" si="115"/>
        <v>0</v>
      </c>
      <c r="G252" s="3">
        <f t="shared" si="115"/>
        <v>66600</v>
      </c>
      <c r="H252" s="3">
        <f t="shared" si="115"/>
        <v>0</v>
      </c>
      <c r="I252" s="3">
        <f t="shared" si="115"/>
        <v>11000</v>
      </c>
      <c r="J252" s="3">
        <f t="shared" si="115"/>
        <v>0</v>
      </c>
      <c r="K252" s="168"/>
      <c r="L252" s="168"/>
      <c r="M252" s="168"/>
    </row>
    <row r="253" spans="1:13" ht="24.75">
      <c r="A253" s="62">
        <v>32245</v>
      </c>
      <c r="B253" s="106" t="s">
        <v>186</v>
      </c>
      <c r="C253" s="109">
        <v>11000</v>
      </c>
      <c r="D253" s="145"/>
      <c r="E253" s="184"/>
      <c r="F253" s="184"/>
      <c r="G253" s="109"/>
      <c r="H253" s="181"/>
      <c r="I253" s="184">
        <v>11000</v>
      </c>
      <c r="J253" s="184"/>
      <c r="K253" s="168"/>
      <c r="L253" s="168"/>
      <c r="M253" s="168"/>
    </row>
    <row r="254" spans="1:13" ht="24.75">
      <c r="A254" s="62">
        <v>322411</v>
      </c>
      <c r="B254" s="106" t="s">
        <v>187</v>
      </c>
      <c r="C254" s="109">
        <v>2500</v>
      </c>
      <c r="D254" s="145"/>
      <c r="E254" s="184"/>
      <c r="F254" s="184"/>
      <c r="G254" s="109">
        <v>2500</v>
      </c>
      <c r="H254" s="181"/>
      <c r="I254" s="184"/>
      <c r="J254" s="184"/>
      <c r="K254" s="168"/>
      <c r="L254" s="168"/>
      <c r="M254" s="168"/>
    </row>
    <row r="255" spans="1:13" ht="36.75">
      <c r="A255" s="62">
        <v>32244</v>
      </c>
      <c r="B255" s="106" t="s">
        <v>188</v>
      </c>
      <c r="C255" s="109">
        <v>15000</v>
      </c>
      <c r="D255" s="145"/>
      <c r="E255" s="184"/>
      <c r="F255" s="184"/>
      <c r="G255" s="109">
        <v>15000</v>
      </c>
      <c r="H255" s="181"/>
      <c r="I255" s="184"/>
      <c r="J255" s="184"/>
      <c r="K255" s="168"/>
      <c r="L255" s="168"/>
      <c r="M255" s="168"/>
    </row>
    <row r="256" spans="1:13" ht="15">
      <c r="A256" s="62">
        <v>32249</v>
      </c>
      <c r="B256" s="106" t="s">
        <v>189</v>
      </c>
      <c r="C256" s="109">
        <v>1000</v>
      </c>
      <c r="D256" s="145"/>
      <c r="E256" s="184"/>
      <c r="F256" s="184"/>
      <c r="G256" s="109">
        <v>1000</v>
      </c>
      <c r="H256" s="181"/>
      <c r="I256" s="184"/>
      <c r="J256" s="184"/>
      <c r="K256" s="168"/>
      <c r="L256" s="168"/>
      <c r="M256" s="168"/>
    </row>
    <row r="257" spans="1:13" ht="15">
      <c r="A257" s="62">
        <v>3223405</v>
      </c>
      <c r="B257" s="106" t="s">
        <v>190</v>
      </c>
      <c r="C257" s="109">
        <v>15600</v>
      </c>
      <c r="D257" s="145"/>
      <c r="E257" s="184"/>
      <c r="F257" s="184"/>
      <c r="G257" s="109">
        <v>15600</v>
      </c>
      <c r="H257" s="181"/>
      <c r="I257" s="184"/>
      <c r="J257" s="184"/>
      <c r="K257" s="168"/>
      <c r="L257" s="168"/>
      <c r="M257" s="168"/>
    </row>
    <row r="258" spans="1:13" ht="24.75">
      <c r="A258" s="62">
        <v>3223406</v>
      </c>
      <c r="B258" s="106" t="s">
        <v>191</v>
      </c>
      <c r="C258" s="109">
        <v>12000</v>
      </c>
      <c r="D258" s="145"/>
      <c r="E258" s="184"/>
      <c r="F258" s="184"/>
      <c r="G258" s="109">
        <v>12000</v>
      </c>
      <c r="H258" s="181"/>
      <c r="I258" s="184"/>
      <c r="J258" s="184"/>
      <c r="K258" s="168"/>
      <c r="L258" s="168"/>
      <c r="M258" s="168"/>
    </row>
    <row r="259" spans="1:13" ht="15">
      <c r="A259" s="62">
        <v>3223407</v>
      </c>
      <c r="B259" s="106" t="s">
        <v>192</v>
      </c>
      <c r="C259" s="109">
        <v>12000</v>
      </c>
      <c r="D259" s="145"/>
      <c r="E259" s="184"/>
      <c r="F259" s="184"/>
      <c r="G259" s="109">
        <v>12000</v>
      </c>
      <c r="H259" s="181"/>
      <c r="I259" s="184"/>
      <c r="J259" s="184"/>
      <c r="K259" s="168"/>
      <c r="L259" s="168"/>
      <c r="M259" s="168"/>
    </row>
    <row r="260" spans="1:13" ht="15">
      <c r="A260" s="62">
        <v>3223408</v>
      </c>
      <c r="B260" s="106" t="s">
        <v>193</v>
      </c>
      <c r="C260" s="109">
        <v>8500</v>
      </c>
      <c r="D260" s="145"/>
      <c r="E260" s="184"/>
      <c r="F260" s="184"/>
      <c r="G260" s="109">
        <v>8500</v>
      </c>
      <c r="H260" s="181"/>
      <c r="I260" s="184"/>
      <c r="J260" s="184"/>
      <c r="K260" s="168"/>
      <c r="L260" s="168"/>
      <c r="M260" s="168"/>
    </row>
    <row r="261" spans="1:13" ht="15">
      <c r="A261" s="61">
        <v>323</v>
      </c>
      <c r="B261" s="104" t="s">
        <v>33</v>
      </c>
      <c r="C261" s="117">
        <f>SUM(C262:C268)</f>
        <v>105300</v>
      </c>
      <c r="D261" s="147">
        <f aca="true" t="shared" si="116" ref="D261:J261">SUM(D262:D268)</f>
        <v>0</v>
      </c>
      <c r="E261" s="3">
        <f t="shared" si="116"/>
        <v>0</v>
      </c>
      <c r="F261" s="3">
        <f t="shared" si="116"/>
        <v>3000</v>
      </c>
      <c r="G261" s="3">
        <f t="shared" si="116"/>
        <v>22300</v>
      </c>
      <c r="H261" s="3">
        <f t="shared" si="116"/>
        <v>0</v>
      </c>
      <c r="I261" s="3">
        <f t="shared" si="116"/>
        <v>80000</v>
      </c>
      <c r="J261" s="3">
        <f t="shared" si="116"/>
        <v>0</v>
      </c>
      <c r="K261" s="168"/>
      <c r="L261" s="168"/>
      <c r="M261" s="168"/>
    </row>
    <row r="262" spans="1:13" ht="15">
      <c r="A262" s="62">
        <v>3231102</v>
      </c>
      <c r="B262" s="107" t="s">
        <v>34</v>
      </c>
      <c r="C262" s="118">
        <v>3000</v>
      </c>
      <c r="D262" s="148"/>
      <c r="E262" s="184"/>
      <c r="F262" s="184">
        <v>3000</v>
      </c>
      <c r="G262" s="185"/>
      <c r="H262" s="184"/>
      <c r="I262" s="184"/>
      <c r="J262" s="184"/>
      <c r="K262" s="168"/>
      <c r="L262" s="168"/>
      <c r="M262" s="168"/>
    </row>
    <row r="263" spans="1:13" ht="24.75">
      <c r="A263" s="62">
        <v>3232101</v>
      </c>
      <c r="B263" s="106" t="s">
        <v>194</v>
      </c>
      <c r="C263" s="109">
        <v>0</v>
      </c>
      <c r="D263" s="145"/>
      <c r="E263" s="184"/>
      <c r="F263" s="184"/>
      <c r="G263" s="184"/>
      <c r="H263" s="184"/>
      <c r="I263" s="184"/>
      <c r="J263" s="184"/>
      <c r="K263" s="168"/>
      <c r="L263" s="168"/>
      <c r="M263" s="168"/>
    </row>
    <row r="264" spans="1:13" ht="24.75">
      <c r="A264" s="62">
        <v>3232201</v>
      </c>
      <c r="B264" s="106" t="s">
        <v>195</v>
      </c>
      <c r="C264" s="109">
        <v>10000</v>
      </c>
      <c r="D264" s="145"/>
      <c r="E264" s="184"/>
      <c r="F264" s="184"/>
      <c r="G264" s="109">
        <v>10000</v>
      </c>
      <c r="H264" s="184"/>
      <c r="I264" s="181"/>
      <c r="J264" s="184"/>
      <c r="K264" s="168"/>
      <c r="L264" s="168"/>
      <c r="M264" s="168"/>
    </row>
    <row r="265" spans="1:13" ht="24.75">
      <c r="A265" s="62">
        <v>3232904</v>
      </c>
      <c r="B265" s="106" t="s">
        <v>196</v>
      </c>
      <c r="C265" s="109">
        <v>80000</v>
      </c>
      <c r="D265" s="145"/>
      <c r="E265" s="184"/>
      <c r="F265" s="181"/>
      <c r="G265" s="109"/>
      <c r="H265" s="184"/>
      <c r="I265" s="184">
        <v>80000</v>
      </c>
      <c r="J265" s="184"/>
      <c r="K265" s="168"/>
      <c r="L265" s="168"/>
      <c r="M265" s="168"/>
    </row>
    <row r="266" spans="1:13" ht="15">
      <c r="A266" s="62">
        <v>3234200</v>
      </c>
      <c r="B266" s="106" t="s">
        <v>197</v>
      </c>
      <c r="C266" s="109">
        <v>2000</v>
      </c>
      <c r="D266" s="145"/>
      <c r="E266" s="184"/>
      <c r="F266" s="181"/>
      <c r="G266" s="109">
        <v>2000</v>
      </c>
      <c r="H266" s="184"/>
      <c r="I266" s="184"/>
      <c r="J266" s="184"/>
      <c r="K266" s="168"/>
      <c r="L266" s="168"/>
      <c r="M266" s="168"/>
    </row>
    <row r="267" spans="1:13" ht="24.75">
      <c r="A267" s="62">
        <v>32349</v>
      </c>
      <c r="B267" s="106" t="s">
        <v>198</v>
      </c>
      <c r="C267" s="109">
        <v>7500</v>
      </c>
      <c r="D267" s="145"/>
      <c r="E267" s="184"/>
      <c r="F267" s="181"/>
      <c r="G267" s="109">
        <v>7500</v>
      </c>
      <c r="H267" s="184"/>
      <c r="I267" s="184"/>
      <c r="J267" s="184"/>
      <c r="K267" s="168"/>
      <c r="L267" s="168"/>
      <c r="M267" s="168"/>
    </row>
    <row r="268" spans="1:13" ht="15">
      <c r="A268" s="62">
        <v>32394</v>
      </c>
      <c r="B268" s="106" t="s">
        <v>199</v>
      </c>
      <c r="C268" s="109">
        <v>2800</v>
      </c>
      <c r="D268" s="145"/>
      <c r="E268" s="184"/>
      <c r="F268" s="181"/>
      <c r="G268" s="109">
        <v>2800</v>
      </c>
      <c r="H268" s="184"/>
      <c r="I268" s="184"/>
      <c r="J268" s="184"/>
      <c r="K268" s="168"/>
      <c r="L268" s="168"/>
      <c r="M268" s="168"/>
    </row>
    <row r="269" spans="1:13" ht="15">
      <c r="A269" s="61">
        <v>329</v>
      </c>
      <c r="B269" s="95" t="s">
        <v>156</v>
      </c>
      <c r="C269" s="117">
        <f>SUM(C270)</f>
        <v>3400</v>
      </c>
      <c r="D269" s="147">
        <f aca="true" t="shared" si="117" ref="D269:J269">SUM(D270)</f>
        <v>0</v>
      </c>
      <c r="E269" s="3">
        <f t="shared" si="117"/>
        <v>0</v>
      </c>
      <c r="F269" s="3">
        <f t="shared" si="117"/>
        <v>0</v>
      </c>
      <c r="G269" s="3">
        <f t="shared" si="117"/>
        <v>3400</v>
      </c>
      <c r="H269" s="3">
        <f t="shared" si="117"/>
        <v>0</v>
      </c>
      <c r="I269" s="3">
        <f t="shared" si="117"/>
        <v>0</v>
      </c>
      <c r="J269" s="3">
        <f t="shared" si="117"/>
        <v>0</v>
      </c>
      <c r="K269" s="168"/>
      <c r="L269" s="168"/>
      <c r="M269" s="168"/>
    </row>
    <row r="270" spans="1:13" ht="28.5" customHeight="1">
      <c r="A270" s="62">
        <v>32921</v>
      </c>
      <c r="B270" s="106" t="s">
        <v>200</v>
      </c>
      <c r="C270" s="109">
        <v>3400</v>
      </c>
      <c r="D270" s="145"/>
      <c r="E270" s="184"/>
      <c r="F270" s="181"/>
      <c r="G270" s="184">
        <v>3400</v>
      </c>
      <c r="H270" s="184"/>
      <c r="I270" s="184"/>
      <c r="J270" s="184"/>
      <c r="K270" s="168"/>
      <c r="L270" s="168"/>
      <c r="M270" s="168"/>
    </row>
    <row r="271" spans="1:13" ht="29.25" customHeight="1">
      <c r="A271" s="223" t="s">
        <v>201</v>
      </c>
      <c r="B271" s="224"/>
      <c r="C271" s="123">
        <f>SUM(C272)</f>
        <v>178200</v>
      </c>
      <c r="D271" s="149">
        <f aca="true" t="shared" si="118" ref="D271:J272">SUM(D272)</f>
        <v>105000</v>
      </c>
      <c r="E271" s="42">
        <f t="shared" si="118"/>
        <v>0</v>
      </c>
      <c r="F271" s="42">
        <f t="shared" si="118"/>
        <v>0</v>
      </c>
      <c r="G271" s="42">
        <f t="shared" si="118"/>
        <v>81000</v>
      </c>
      <c r="H271" s="42">
        <f t="shared" si="118"/>
        <v>97200</v>
      </c>
      <c r="I271" s="42">
        <f t="shared" si="118"/>
        <v>0</v>
      </c>
      <c r="J271" s="42">
        <f t="shared" si="118"/>
        <v>0</v>
      </c>
      <c r="K271" s="168"/>
      <c r="L271" s="168"/>
      <c r="M271" s="168"/>
    </row>
    <row r="272" spans="1:13" ht="26.25" customHeight="1">
      <c r="A272" s="201" t="s">
        <v>202</v>
      </c>
      <c r="B272" s="202"/>
      <c r="C272" s="120">
        <f>SUM(C273)</f>
        <v>178200</v>
      </c>
      <c r="D272" s="147">
        <f t="shared" si="118"/>
        <v>105000</v>
      </c>
      <c r="E272" s="40">
        <f t="shared" si="118"/>
        <v>0</v>
      </c>
      <c r="F272" s="40">
        <f t="shared" si="118"/>
        <v>0</v>
      </c>
      <c r="G272" s="40">
        <f t="shared" si="118"/>
        <v>81000</v>
      </c>
      <c r="H272" s="40">
        <f t="shared" si="118"/>
        <v>97200</v>
      </c>
      <c r="I272" s="40">
        <f t="shared" si="118"/>
        <v>0</v>
      </c>
      <c r="J272" s="40">
        <f t="shared" si="118"/>
        <v>0</v>
      </c>
      <c r="K272" s="168"/>
      <c r="L272" s="168"/>
      <c r="M272" s="168"/>
    </row>
    <row r="273" spans="1:13" ht="15">
      <c r="A273" s="63" t="s">
        <v>203</v>
      </c>
      <c r="B273" s="65"/>
      <c r="C273" s="119">
        <f>SUM(C274+C276)</f>
        <v>178200</v>
      </c>
      <c r="D273" s="147">
        <f aca="true" t="shared" si="119" ref="D273:J273">SUM(D274+D276)</f>
        <v>105000</v>
      </c>
      <c r="E273" s="39">
        <f t="shared" si="119"/>
        <v>0</v>
      </c>
      <c r="F273" s="39">
        <f t="shared" si="119"/>
        <v>0</v>
      </c>
      <c r="G273" s="39">
        <f t="shared" si="119"/>
        <v>81000</v>
      </c>
      <c r="H273" s="39">
        <f t="shared" si="119"/>
        <v>97200</v>
      </c>
      <c r="I273" s="39">
        <f t="shared" si="119"/>
        <v>0</v>
      </c>
      <c r="J273" s="39">
        <f t="shared" si="119"/>
        <v>0</v>
      </c>
      <c r="K273" s="168"/>
      <c r="L273" s="168"/>
      <c r="M273" s="168"/>
    </row>
    <row r="274" spans="1:13" ht="15">
      <c r="A274" s="61">
        <v>322</v>
      </c>
      <c r="B274" s="58" t="s">
        <v>21</v>
      </c>
      <c r="C274" s="117">
        <f>SUM(C275)</f>
        <v>97200</v>
      </c>
      <c r="D274" s="147">
        <f aca="true" t="shared" si="120" ref="D274:J274">SUM(D275)</f>
        <v>95000</v>
      </c>
      <c r="E274" s="3">
        <f t="shared" si="120"/>
        <v>0</v>
      </c>
      <c r="F274" s="3">
        <f t="shared" si="120"/>
        <v>0</v>
      </c>
      <c r="G274" s="3">
        <f t="shared" si="120"/>
        <v>0</v>
      </c>
      <c r="H274" s="3">
        <f t="shared" si="120"/>
        <v>97200</v>
      </c>
      <c r="I274" s="3">
        <f t="shared" si="120"/>
        <v>0</v>
      </c>
      <c r="J274" s="3">
        <f t="shared" si="120"/>
        <v>0</v>
      </c>
      <c r="K274" s="168"/>
      <c r="L274" s="168"/>
      <c r="M274" s="168"/>
    </row>
    <row r="275" spans="1:13" ht="24.75">
      <c r="A275" s="62">
        <v>3223101</v>
      </c>
      <c r="B275" s="106" t="s">
        <v>204</v>
      </c>
      <c r="C275" s="109">
        <v>97200</v>
      </c>
      <c r="D275" s="145">
        <v>95000</v>
      </c>
      <c r="E275" s="181"/>
      <c r="F275" s="181"/>
      <c r="G275" s="181"/>
      <c r="H275" s="181">
        <v>97200</v>
      </c>
      <c r="I275" s="184"/>
      <c r="J275" s="184"/>
      <c r="K275" s="168"/>
      <c r="L275" s="168"/>
      <c r="M275" s="168"/>
    </row>
    <row r="276" spans="1:13" ht="15">
      <c r="A276" s="61">
        <v>323</v>
      </c>
      <c r="B276" s="95" t="s">
        <v>33</v>
      </c>
      <c r="C276" s="117">
        <f>SUM(C277)</f>
        <v>81000</v>
      </c>
      <c r="D276" s="147">
        <f aca="true" t="shared" si="121" ref="D276:J276">SUM(D277)</f>
        <v>10000</v>
      </c>
      <c r="E276" s="3">
        <f t="shared" si="121"/>
        <v>0</v>
      </c>
      <c r="F276" s="3">
        <f t="shared" si="121"/>
        <v>0</v>
      </c>
      <c r="G276" s="3">
        <f t="shared" si="121"/>
        <v>81000</v>
      </c>
      <c r="H276" s="3">
        <f t="shared" si="121"/>
        <v>0</v>
      </c>
      <c r="I276" s="3">
        <f t="shared" si="121"/>
        <v>0</v>
      </c>
      <c r="J276" s="3">
        <f t="shared" si="121"/>
        <v>0</v>
      </c>
      <c r="K276" s="168"/>
      <c r="L276" s="168"/>
      <c r="M276" s="168"/>
    </row>
    <row r="277" spans="1:13" ht="37.5" customHeight="1">
      <c r="A277" s="62">
        <v>32324</v>
      </c>
      <c r="B277" s="106" t="s">
        <v>205</v>
      </c>
      <c r="C277" s="118">
        <v>81000</v>
      </c>
      <c r="D277" s="148">
        <v>10000</v>
      </c>
      <c r="E277" s="185"/>
      <c r="F277" s="185"/>
      <c r="G277" s="185">
        <v>81000</v>
      </c>
      <c r="H277" s="185"/>
      <c r="I277" s="184"/>
      <c r="J277" s="184"/>
      <c r="K277" s="168"/>
      <c r="L277" s="168"/>
      <c r="M277" s="168"/>
    </row>
    <row r="278" spans="1:13" ht="40.5" customHeight="1">
      <c r="A278" s="225" t="s">
        <v>325</v>
      </c>
      <c r="B278" s="226"/>
      <c r="C278" s="122">
        <f>SUM(C279+C286+C295)</f>
        <v>1077500</v>
      </c>
      <c r="D278" s="122">
        <f aca="true" t="shared" si="122" ref="D278:J278">SUM(D279+D286+D295)</f>
        <v>203500</v>
      </c>
      <c r="E278" s="41">
        <f t="shared" si="122"/>
        <v>0</v>
      </c>
      <c r="F278" s="41">
        <f t="shared" si="122"/>
        <v>0</v>
      </c>
      <c r="G278" s="41">
        <f t="shared" si="122"/>
        <v>29000</v>
      </c>
      <c r="H278" s="41">
        <f t="shared" si="122"/>
        <v>616500</v>
      </c>
      <c r="I278" s="41">
        <f t="shared" si="122"/>
        <v>10000</v>
      </c>
      <c r="J278" s="41">
        <f t="shared" si="122"/>
        <v>0</v>
      </c>
      <c r="K278" s="168"/>
      <c r="L278" s="168"/>
      <c r="M278" s="168"/>
    </row>
    <row r="279" spans="1:13" ht="27" customHeight="1">
      <c r="A279" s="74" t="s">
        <v>168</v>
      </c>
      <c r="B279" s="75"/>
      <c r="C279" s="123">
        <f>SUM(C280)</f>
        <v>1030000</v>
      </c>
      <c r="D279" s="149">
        <f aca="true" t="shared" si="123" ref="D279:J281">SUM(D280)</f>
        <v>50000</v>
      </c>
      <c r="E279" s="42">
        <f t="shared" si="123"/>
        <v>0</v>
      </c>
      <c r="F279" s="42">
        <f t="shared" si="123"/>
        <v>0</v>
      </c>
      <c r="G279" s="42">
        <f t="shared" si="123"/>
        <v>8000</v>
      </c>
      <c r="H279" s="42">
        <f t="shared" si="123"/>
        <v>600000</v>
      </c>
      <c r="I279" s="42">
        <f t="shared" si="123"/>
        <v>0</v>
      </c>
      <c r="J279" s="42">
        <f t="shared" si="123"/>
        <v>0</v>
      </c>
      <c r="K279" s="168"/>
      <c r="L279" s="168"/>
      <c r="M279" s="168"/>
    </row>
    <row r="280" spans="1:13" ht="24.75" customHeight="1">
      <c r="A280" s="201" t="s">
        <v>206</v>
      </c>
      <c r="B280" s="202"/>
      <c r="C280" s="120">
        <f>SUM(C281)</f>
        <v>1030000</v>
      </c>
      <c r="D280" s="147">
        <f t="shared" si="123"/>
        <v>50000</v>
      </c>
      <c r="E280" s="40">
        <f t="shared" si="123"/>
        <v>0</v>
      </c>
      <c r="F280" s="40">
        <f t="shared" si="123"/>
        <v>0</v>
      </c>
      <c r="G280" s="40">
        <f t="shared" si="123"/>
        <v>8000</v>
      </c>
      <c r="H280" s="40">
        <f t="shared" si="123"/>
        <v>600000</v>
      </c>
      <c r="I280" s="40">
        <f t="shared" si="123"/>
        <v>0</v>
      </c>
      <c r="J280" s="40">
        <f t="shared" si="123"/>
        <v>0</v>
      </c>
      <c r="K280" s="168"/>
      <c r="L280" s="168"/>
      <c r="M280" s="168"/>
    </row>
    <row r="281" spans="1:13" ht="27.75" customHeight="1">
      <c r="A281" s="203" t="s">
        <v>207</v>
      </c>
      <c r="B281" s="204"/>
      <c r="C281" s="119">
        <f>SUM(C282)</f>
        <v>1030000</v>
      </c>
      <c r="D281" s="147">
        <f t="shared" si="123"/>
        <v>50000</v>
      </c>
      <c r="E281" s="39">
        <f t="shared" si="123"/>
        <v>0</v>
      </c>
      <c r="F281" s="39">
        <f t="shared" si="123"/>
        <v>0</v>
      </c>
      <c r="G281" s="39">
        <f t="shared" si="123"/>
        <v>8000</v>
      </c>
      <c r="H281" s="39">
        <f t="shared" si="123"/>
        <v>600000</v>
      </c>
      <c r="I281" s="39">
        <f t="shared" si="123"/>
        <v>0</v>
      </c>
      <c r="J281" s="39">
        <f t="shared" si="123"/>
        <v>0</v>
      </c>
      <c r="K281" s="168"/>
      <c r="L281" s="168"/>
      <c r="M281" s="168"/>
    </row>
    <row r="282" spans="1:13" ht="15">
      <c r="A282" s="61">
        <v>421</v>
      </c>
      <c r="B282" s="58" t="s">
        <v>208</v>
      </c>
      <c r="C282" s="117">
        <f>SUM(C283:C285)</f>
        <v>1030000</v>
      </c>
      <c r="D282" s="147">
        <f aca="true" t="shared" si="124" ref="D282:J282">SUM(D283:D285)</f>
        <v>50000</v>
      </c>
      <c r="E282" s="117">
        <f t="shared" si="124"/>
        <v>0</v>
      </c>
      <c r="F282" s="117">
        <f t="shared" si="124"/>
        <v>0</v>
      </c>
      <c r="G282" s="117">
        <f t="shared" si="124"/>
        <v>8000</v>
      </c>
      <c r="H282" s="117">
        <f t="shared" si="124"/>
        <v>600000</v>
      </c>
      <c r="I282" s="117">
        <f t="shared" si="124"/>
        <v>0</v>
      </c>
      <c r="J282" s="117">
        <f t="shared" si="124"/>
        <v>0</v>
      </c>
      <c r="K282" s="168"/>
      <c r="L282" s="168"/>
      <c r="M282" s="168"/>
    </row>
    <row r="283" spans="1:13" ht="17.25" customHeight="1">
      <c r="A283" s="78">
        <v>4214910</v>
      </c>
      <c r="B283" s="83" t="s">
        <v>407</v>
      </c>
      <c r="C283" s="128">
        <v>600000</v>
      </c>
      <c r="D283" s="144">
        <v>50000</v>
      </c>
      <c r="E283" s="182"/>
      <c r="F283" s="182"/>
      <c r="G283" s="182"/>
      <c r="H283" s="128">
        <v>600000</v>
      </c>
      <c r="I283" s="184"/>
      <c r="J283" s="184"/>
      <c r="K283" s="168"/>
      <c r="L283" s="168"/>
      <c r="M283" s="168"/>
    </row>
    <row r="284" spans="1:13" ht="16.5" customHeight="1">
      <c r="A284" s="78">
        <v>4213101</v>
      </c>
      <c r="B284" s="83" t="s">
        <v>409</v>
      </c>
      <c r="C284" s="128">
        <v>400000</v>
      </c>
      <c r="D284" s="144"/>
      <c r="E284" s="182"/>
      <c r="F284" s="182"/>
      <c r="G284" s="182"/>
      <c r="H284" s="128"/>
      <c r="I284" s="184"/>
      <c r="J284" s="184"/>
      <c r="K284" s="168"/>
      <c r="L284" s="168"/>
      <c r="M284" s="168"/>
    </row>
    <row r="285" spans="1:13" ht="16.5" customHeight="1">
      <c r="A285" s="78">
        <v>4213103</v>
      </c>
      <c r="B285" s="83" t="s">
        <v>410</v>
      </c>
      <c r="C285" s="128">
        <v>30000</v>
      </c>
      <c r="D285" s="144"/>
      <c r="E285" s="182"/>
      <c r="F285" s="182"/>
      <c r="G285" s="182">
        <v>8000</v>
      </c>
      <c r="H285" s="182"/>
      <c r="I285" s="184"/>
      <c r="J285" s="184"/>
      <c r="K285" s="168"/>
      <c r="L285" s="168"/>
      <c r="M285" s="168"/>
    </row>
    <row r="286" spans="1:13" ht="26.25" customHeight="1">
      <c r="A286" s="223" t="s">
        <v>201</v>
      </c>
      <c r="B286" s="224"/>
      <c r="C286" s="123">
        <f>SUM(C287+C291)</f>
        <v>10000</v>
      </c>
      <c r="D286" s="149">
        <f aca="true" t="shared" si="125" ref="D286:J286">SUM(D287+D291)</f>
        <v>80000</v>
      </c>
      <c r="E286" s="42">
        <f t="shared" si="125"/>
        <v>0</v>
      </c>
      <c r="F286" s="42">
        <f t="shared" si="125"/>
        <v>0</v>
      </c>
      <c r="G286" s="42">
        <f t="shared" si="125"/>
        <v>0</v>
      </c>
      <c r="H286" s="42">
        <f t="shared" si="125"/>
        <v>0</v>
      </c>
      <c r="I286" s="42">
        <f t="shared" si="125"/>
        <v>10000</v>
      </c>
      <c r="J286" s="42">
        <f t="shared" si="125"/>
        <v>0</v>
      </c>
      <c r="K286" s="168"/>
      <c r="L286" s="168"/>
      <c r="M286" s="168"/>
    </row>
    <row r="287" spans="1:13" ht="29.25" customHeight="1">
      <c r="A287" s="201" t="s">
        <v>256</v>
      </c>
      <c r="B287" s="202"/>
      <c r="C287" s="120">
        <f>SUM(C288)</f>
        <v>0</v>
      </c>
      <c r="D287" s="147">
        <f aca="true" t="shared" si="126" ref="D287:J289">SUM(D288)</f>
        <v>70000</v>
      </c>
      <c r="E287" s="40">
        <f t="shared" si="126"/>
        <v>0</v>
      </c>
      <c r="F287" s="40">
        <f t="shared" si="126"/>
        <v>0</v>
      </c>
      <c r="G287" s="40">
        <f t="shared" si="126"/>
        <v>0</v>
      </c>
      <c r="H287" s="40">
        <f t="shared" si="126"/>
        <v>0</v>
      </c>
      <c r="I287" s="40">
        <f t="shared" si="126"/>
        <v>0</v>
      </c>
      <c r="J287" s="40">
        <f t="shared" si="126"/>
        <v>0</v>
      </c>
      <c r="K287" s="168"/>
      <c r="L287" s="168"/>
      <c r="M287" s="168"/>
    </row>
    <row r="288" spans="1:13" ht="24.75" customHeight="1">
      <c r="A288" s="203" t="s">
        <v>382</v>
      </c>
      <c r="B288" s="204"/>
      <c r="C288" s="119">
        <f>SUM(C289)</f>
        <v>0</v>
      </c>
      <c r="D288" s="147">
        <f t="shared" si="126"/>
        <v>70000</v>
      </c>
      <c r="E288" s="39">
        <f t="shared" si="126"/>
        <v>0</v>
      </c>
      <c r="F288" s="39">
        <f t="shared" si="126"/>
        <v>0</v>
      </c>
      <c r="G288" s="39">
        <f t="shared" si="126"/>
        <v>0</v>
      </c>
      <c r="H288" s="39">
        <f t="shared" si="126"/>
        <v>0</v>
      </c>
      <c r="I288" s="39">
        <f t="shared" si="126"/>
        <v>0</v>
      </c>
      <c r="J288" s="39">
        <f t="shared" si="126"/>
        <v>0</v>
      </c>
      <c r="K288" s="168"/>
      <c r="L288" s="168"/>
      <c r="M288" s="168"/>
    </row>
    <row r="289" spans="1:13" ht="15">
      <c r="A289" s="76">
        <v>426</v>
      </c>
      <c r="B289" s="77" t="s">
        <v>64</v>
      </c>
      <c r="C289" s="129">
        <f>SUM(C290)</f>
        <v>0</v>
      </c>
      <c r="D289" s="147">
        <f t="shared" si="126"/>
        <v>70000</v>
      </c>
      <c r="E289" s="56">
        <f t="shared" si="126"/>
        <v>0</v>
      </c>
      <c r="F289" s="56">
        <f t="shared" si="126"/>
        <v>0</v>
      </c>
      <c r="G289" s="56">
        <f t="shared" si="126"/>
        <v>0</v>
      </c>
      <c r="H289" s="56">
        <f t="shared" si="126"/>
        <v>0</v>
      </c>
      <c r="I289" s="56">
        <f t="shared" si="126"/>
        <v>0</v>
      </c>
      <c r="J289" s="56">
        <f t="shared" si="126"/>
        <v>0</v>
      </c>
      <c r="K289" s="168"/>
      <c r="L289" s="168"/>
      <c r="M289" s="168"/>
    </row>
    <row r="290" spans="1:13" ht="24.75">
      <c r="A290" s="78">
        <v>42637</v>
      </c>
      <c r="B290" s="100" t="s">
        <v>282</v>
      </c>
      <c r="C290" s="121">
        <v>0</v>
      </c>
      <c r="D290" s="148">
        <v>70000</v>
      </c>
      <c r="E290" s="186"/>
      <c r="F290" s="186"/>
      <c r="G290" s="186"/>
      <c r="H290" s="186"/>
      <c r="I290" s="184"/>
      <c r="J290" s="184"/>
      <c r="K290" s="168"/>
      <c r="L290" s="168"/>
      <c r="M290" s="168"/>
    </row>
    <row r="291" spans="1:13" ht="15" customHeight="1">
      <c r="A291" s="201" t="s">
        <v>383</v>
      </c>
      <c r="B291" s="202"/>
      <c r="C291" s="160">
        <f>SUM(C292)</f>
        <v>10000</v>
      </c>
      <c r="D291" s="147">
        <f aca="true" t="shared" si="127" ref="D291:J291">SUM(D292)</f>
        <v>10000</v>
      </c>
      <c r="E291" s="170">
        <f t="shared" si="127"/>
        <v>0</v>
      </c>
      <c r="F291" s="170">
        <f t="shared" si="127"/>
        <v>0</v>
      </c>
      <c r="G291" s="170">
        <f t="shared" si="127"/>
        <v>0</v>
      </c>
      <c r="H291" s="170">
        <f t="shared" si="127"/>
        <v>0</v>
      </c>
      <c r="I291" s="170">
        <f t="shared" si="127"/>
        <v>10000</v>
      </c>
      <c r="J291" s="170">
        <f t="shared" si="127"/>
        <v>0</v>
      </c>
      <c r="K291" s="168"/>
      <c r="L291" s="168"/>
      <c r="M291" s="168"/>
    </row>
    <row r="292" spans="1:13" ht="16.5" customHeight="1">
      <c r="A292" s="203" t="s">
        <v>384</v>
      </c>
      <c r="B292" s="204"/>
      <c r="C292" s="169">
        <f>SUM(C293)</f>
        <v>10000</v>
      </c>
      <c r="D292" s="147">
        <f aca="true" t="shared" si="128" ref="D292:J292">SUM(D293)</f>
        <v>10000</v>
      </c>
      <c r="E292" s="172">
        <f t="shared" si="128"/>
        <v>0</v>
      </c>
      <c r="F292" s="172">
        <f t="shared" si="128"/>
        <v>0</v>
      </c>
      <c r="G292" s="172">
        <f t="shared" si="128"/>
        <v>0</v>
      </c>
      <c r="H292" s="172">
        <f t="shared" si="128"/>
        <v>0</v>
      </c>
      <c r="I292" s="172">
        <f t="shared" si="128"/>
        <v>10000</v>
      </c>
      <c r="J292" s="172">
        <f t="shared" si="128"/>
        <v>0</v>
      </c>
      <c r="K292" s="168"/>
      <c r="L292" s="168"/>
      <c r="M292" s="168"/>
    </row>
    <row r="293" spans="1:13" ht="15">
      <c r="A293" s="76">
        <v>411</v>
      </c>
      <c r="B293" s="77" t="s">
        <v>385</v>
      </c>
      <c r="C293" s="129">
        <f>SUM(C294)</f>
        <v>10000</v>
      </c>
      <c r="D293" s="147">
        <f aca="true" t="shared" si="129" ref="D293:J293">SUM(D294)</f>
        <v>10000</v>
      </c>
      <c r="E293" s="56">
        <f t="shared" si="129"/>
        <v>0</v>
      </c>
      <c r="F293" s="56">
        <f t="shared" si="129"/>
        <v>0</v>
      </c>
      <c r="G293" s="56">
        <f t="shared" si="129"/>
        <v>0</v>
      </c>
      <c r="H293" s="56">
        <f t="shared" si="129"/>
        <v>0</v>
      </c>
      <c r="I293" s="56">
        <f t="shared" si="129"/>
        <v>10000</v>
      </c>
      <c r="J293" s="56">
        <f t="shared" si="129"/>
        <v>0</v>
      </c>
      <c r="K293" s="168"/>
      <c r="L293" s="168"/>
      <c r="M293" s="168"/>
    </row>
    <row r="294" spans="1:13" ht="15">
      <c r="A294" s="78">
        <v>4111</v>
      </c>
      <c r="B294" s="100" t="s">
        <v>386</v>
      </c>
      <c r="C294" s="121">
        <v>10000</v>
      </c>
      <c r="D294" s="148">
        <v>10000</v>
      </c>
      <c r="E294" s="186"/>
      <c r="F294" s="186"/>
      <c r="G294" s="186"/>
      <c r="H294" s="184"/>
      <c r="I294" s="186">
        <v>10000</v>
      </c>
      <c r="J294" s="184"/>
      <c r="K294" s="168"/>
      <c r="L294" s="168"/>
      <c r="M294" s="168"/>
    </row>
    <row r="295" spans="1:13" ht="15">
      <c r="A295" s="70" t="s">
        <v>209</v>
      </c>
      <c r="B295" s="71"/>
      <c r="C295" s="123">
        <f>SUM(C296)</f>
        <v>37500</v>
      </c>
      <c r="D295" s="149">
        <f aca="true" t="shared" si="130" ref="D295:J295">SUM(D296)</f>
        <v>73500</v>
      </c>
      <c r="E295" s="42">
        <f t="shared" si="130"/>
        <v>0</v>
      </c>
      <c r="F295" s="42">
        <f t="shared" si="130"/>
        <v>0</v>
      </c>
      <c r="G295" s="42">
        <f t="shared" si="130"/>
        <v>21000</v>
      </c>
      <c r="H295" s="42">
        <f t="shared" si="130"/>
        <v>16500</v>
      </c>
      <c r="I295" s="42">
        <f t="shared" si="130"/>
        <v>0</v>
      </c>
      <c r="J295" s="42">
        <f t="shared" si="130"/>
        <v>0</v>
      </c>
      <c r="K295" s="168"/>
      <c r="L295" s="168"/>
      <c r="M295" s="168"/>
    </row>
    <row r="296" spans="1:13" ht="27" customHeight="1">
      <c r="A296" s="72" t="s">
        <v>210</v>
      </c>
      <c r="B296" s="73"/>
      <c r="C296" s="120">
        <f aca="true" t="shared" si="131" ref="C296:J296">SUM(C297+C301)</f>
        <v>37500</v>
      </c>
      <c r="D296" s="147">
        <f t="shared" si="131"/>
        <v>73500</v>
      </c>
      <c r="E296" s="40">
        <f t="shared" si="131"/>
        <v>0</v>
      </c>
      <c r="F296" s="40">
        <f t="shared" si="131"/>
        <v>0</v>
      </c>
      <c r="G296" s="40">
        <f t="shared" si="131"/>
        <v>21000</v>
      </c>
      <c r="H296" s="40">
        <f t="shared" si="131"/>
        <v>16500</v>
      </c>
      <c r="I296" s="40">
        <f t="shared" si="131"/>
        <v>0</v>
      </c>
      <c r="J296" s="40">
        <f t="shared" si="131"/>
        <v>0</v>
      </c>
      <c r="K296" s="168"/>
      <c r="L296" s="168"/>
      <c r="M296" s="168"/>
    </row>
    <row r="297" spans="1:13" ht="23.25" customHeight="1">
      <c r="A297" s="203" t="s">
        <v>211</v>
      </c>
      <c r="B297" s="204"/>
      <c r="C297" s="119">
        <f>SUM(C298)</f>
        <v>0</v>
      </c>
      <c r="D297" s="147">
        <f aca="true" t="shared" si="132" ref="D297:J297">SUM(D298)</f>
        <v>20000</v>
      </c>
      <c r="E297" s="39">
        <f t="shared" si="132"/>
        <v>0</v>
      </c>
      <c r="F297" s="39">
        <f t="shared" si="132"/>
        <v>0</v>
      </c>
      <c r="G297" s="39">
        <f t="shared" si="132"/>
        <v>0</v>
      </c>
      <c r="H297" s="39">
        <f t="shared" si="132"/>
        <v>0</v>
      </c>
      <c r="I297" s="39">
        <f t="shared" si="132"/>
        <v>0</v>
      </c>
      <c r="J297" s="39">
        <f t="shared" si="132"/>
        <v>0</v>
      </c>
      <c r="K297" s="168"/>
      <c r="L297" s="168"/>
      <c r="M297" s="168"/>
    </row>
    <row r="298" spans="1:13" ht="15">
      <c r="A298" s="61">
        <v>421</v>
      </c>
      <c r="B298" s="58" t="s">
        <v>208</v>
      </c>
      <c r="C298" s="117">
        <f aca="true" t="shared" si="133" ref="C298:J298">SUM(C299:C300)</f>
        <v>0</v>
      </c>
      <c r="D298" s="147">
        <f t="shared" si="133"/>
        <v>20000</v>
      </c>
      <c r="E298" s="3">
        <f t="shared" si="133"/>
        <v>0</v>
      </c>
      <c r="F298" s="3">
        <f t="shared" si="133"/>
        <v>0</v>
      </c>
      <c r="G298" s="3">
        <f t="shared" si="133"/>
        <v>0</v>
      </c>
      <c r="H298" s="3">
        <f t="shared" si="133"/>
        <v>0</v>
      </c>
      <c r="I298" s="3">
        <f t="shared" si="133"/>
        <v>0</v>
      </c>
      <c r="J298" s="3">
        <f t="shared" si="133"/>
        <v>0</v>
      </c>
      <c r="K298" s="168"/>
      <c r="L298" s="168"/>
      <c r="M298" s="168"/>
    </row>
    <row r="299" spans="1:13" ht="15">
      <c r="A299" s="62">
        <v>42141</v>
      </c>
      <c r="B299" s="59" t="s">
        <v>212</v>
      </c>
      <c r="C299" s="118">
        <v>0</v>
      </c>
      <c r="D299" s="148"/>
      <c r="E299" s="184"/>
      <c r="F299" s="184"/>
      <c r="G299" s="184"/>
      <c r="H299" s="184"/>
      <c r="I299" s="184"/>
      <c r="J299" s="184"/>
      <c r="K299" s="168"/>
      <c r="L299" s="168"/>
      <c r="M299" s="168"/>
    </row>
    <row r="300" spans="1:13" ht="28.5" customHeight="1">
      <c r="A300" s="62">
        <v>4214104</v>
      </c>
      <c r="B300" s="59" t="s">
        <v>283</v>
      </c>
      <c r="C300" s="109">
        <v>0</v>
      </c>
      <c r="D300" s="145">
        <v>20000</v>
      </c>
      <c r="E300" s="181"/>
      <c r="F300" s="181"/>
      <c r="G300" s="181"/>
      <c r="H300" s="181"/>
      <c r="I300" s="181"/>
      <c r="J300" s="181"/>
      <c r="K300" s="168"/>
      <c r="L300" s="168"/>
      <c r="M300" s="168"/>
    </row>
    <row r="301" spans="1:13" ht="23.25" customHeight="1">
      <c r="A301" s="203" t="s">
        <v>213</v>
      </c>
      <c r="B301" s="204"/>
      <c r="C301" s="119">
        <f>SUM(C302+C306)</f>
        <v>37500</v>
      </c>
      <c r="D301" s="147">
        <f aca="true" t="shared" si="134" ref="D301:J301">SUM(D302+D306)</f>
        <v>53500</v>
      </c>
      <c r="E301" s="39">
        <f t="shared" si="134"/>
        <v>0</v>
      </c>
      <c r="F301" s="39">
        <f t="shared" si="134"/>
        <v>0</v>
      </c>
      <c r="G301" s="39">
        <f t="shared" si="134"/>
        <v>21000</v>
      </c>
      <c r="H301" s="39">
        <f t="shared" si="134"/>
        <v>16500</v>
      </c>
      <c r="I301" s="39">
        <f t="shared" si="134"/>
        <v>0</v>
      </c>
      <c r="J301" s="39">
        <f t="shared" si="134"/>
        <v>0</v>
      </c>
      <c r="K301" s="168"/>
      <c r="L301" s="168"/>
      <c r="M301" s="168">
        <f>SUM(M13:M300)</f>
        <v>2265500</v>
      </c>
    </row>
    <row r="302" spans="1:12" ht="15">
      <c r="A302" s="61">
        <v>322</v>
      </c>
      <c r="B302" s="58" t="s">
        <v>21</v>
      </c>
      <c r="C302" s="117">
        <f>SUM(C303:C305)</f>
        <v>16500</v>
      </c>
      <c r="D302" s="147">
        <f aca="true" t="shared" si="135" ref="D302:J302">SUM(D303:D305)</f>
        <v>42000</v>
      </c>
      <c r="E302" s="3">
        <f t="shared" si="135"/>
        <v>0</v>
      </c>
      <c r="F302" s="3">
        <f t="shared" si="135"/>
        <v>0</v>
      </c>
      <c r="G302" s="3">
        <f t="shared" si="135"/>
        <v>0</v>
      </c>
      <c r="H302" s="3">
        <f t="shared" si="135"/>
        <v>16500</v>
      </c>
      <c r="I302" s="3">
        <f t="shared" si="135"/>
        <v>0</v>
      </c>
      <c r="J302" s="3">
        <f t="shared" si="135"/>
        <v>0</v>
      </c>
      <c r="K302" s="168"/>
      <c r="L302" s="168"/>
    </row>
    <row r="303" spans="1:12" ht="15">
      <c r="A303" s="62">
        <v>32231</v>
      </c>
      <c r="B303" s="59" t="s">
        <v>214</v>
      </c>
      <c r="C303" s="121">
        <v>14000</v>
      </c>
      <c r="D303" s="148">
        <v>40000</v>
      </c>
      <c r="E303" s="186"/>
      <c r="F303" s="186"/>
      <c r="G303" s="186"/>
      <c r="H303" s="121">
        <v>14000</v>
      </c>
      <c r="I303" s="184"/>
      <c r="J303" s="184"/>
      <c r="K303" s="168"/>
      <c r="L303" s="168"/>
    </row>
    <row r="304" spans="1:12" ht="15">
      <c r="A304" s="62">
        <v>3223409</v>
      </c>
      <c r="B304" s="59" t="s">
        <v>311</v>
      </c>
      <c r="C304" s="121">
        <v>1500</v>
      </c>
      <c r="D304" s="148">
        <v>1000</v>
      </c>
      <c r="E304" s="186"/>
      <c r="F304" s="186"/>
      <c r="G304" s="186"/>
      <c r="H304" s="121">
        <v>1500</v>
      </c>
      <c r="I304" s="184"/>
      <c r="J304" s="184"/>
      <c r="K304" s="168"/>
      <c r="L304" s="168"/>
    </row>
    <row r="305" spans="1:12" ht="15">
      <c r="A305" s="62">
        <v>32247</v>
      </c>
      <c r="B305" s="59" t="s">
        <v>326</v>
      </c>
      <c r="C305" s="121">
        <v>1000</v>
      </c>
      <c r="D305" s="148">
        <v>1000</v>
      </c>
      <c r="E305" s="186"/>
      <c r="F305" s="186"/>
      <c r="G305" s="186"/>
      <c r="H305" s="121">
        <v>1000</v>
      </c>
      <c r="I305" s="184"/>
      <c r="J305" s="184"/>
      <c r="K305" s="168"/>
      <c r="L305" s="168"/>
    </row>
    <row r="306" spans="1:12" ht="15">
      <c r="A306" s="61">
        <v>323</v>
      </c>
      <c r="B306" s="58" t="s">
        <v>33</v>
      </c>
      <c r="C306" s="117">
        <f aca="true" t="shared" si="136" ref="C306:J306">SUM(C307:C307)</f>
        <v>21000</v>
      </c>
      <c r="D306" s="147">
        <f t="shared" si="136"/>
        <v>11500</v>
      </c>
      <c r="E306" s="3">
        <f t="shared" si="136"/>
        <v>0</v>
      </c>
      <c r="F306" s="3">
        <f t="shared" si="136"/>
        <v>0</v>
      </c>
      <c r="G306" s="3">
        <f t="shared" si="136"/>
        <v>21000</v>
      </c>
      <c r="H306" s="3">
        <f t="shared" si="136"/>
        <v>0</v>
      </c>
      <c r="I306" s="3">
        <f t="shared" si="136"/>
        <v>0</v>
      </c>
      <c r="J306" s="3">
        <f t="shared" si="136"/>
        <v>0</v>
      </c>
      <c r="K306" s="168"/>
      <c r="L306" s="168"/>
    </row>
    <row r="307" spans="1:12" ht="25.5" customHeight="1">
      <c r="A307" s="62">
        <v>32321</v>
      </c>
      <c r="B307" s="59" t="s">
        <v>215</v>
      </c>
      <c r="C307" s="118">
        <v>21000</v>
      </c>
      <c r="D307" s="148">
        <v>11500</v>
      </c>
      <c r="E307" s="185"/>
      <c r="F307" s="185"/>
      <c r="G307" s="185">
        <v>21000</v>
      </c>
      <c r="H307" s="184"/>
      <c r="I307" s="184"/>
      <c r="J307" s="184"/>
      <c r="K307" s="168"/>
      <c r="L307" s="168"/>
    </row>
    <row r="308" spans="1:12" ht="29.25" customHeight="1">
      <c r="A308" s="245" t="s">
        <v>287</v>
      </c>
      <c r="B308" s="246"/>
      <c r="C308" s="165">
        <f>SUM(C309)</f>
        <v>15000</v>
      </c>
      <c r="D308" s="165">
        <f aca="true" t="shared" si="137" ref="D308:J312">SUM(D309)</f>
        <v>0</v>
      </c>
      <c r="E308" s="188">
        <f t="shared" si="137"/>
        <v>15000</v>
      </c>
      <c r="F308" s="188">
        <f t="shared" si="137"/>
        <v>0</v>
      </c>
      <c r="G308" s="188">
        <f t="shared" si="137"/>
        <v>0</v>
      </c>
      <c r="H308" s="188">
        <f t="shared" si="137"/>
        <v>0</v>
      </c>
      <c r="I308" s="188">
        <f t="shared" si="137"/>
        <v>0</v>
      </c>
      <c r="J308" s="188">
        <f t="shared" si="137"/>
        <v>0</v>
      </c>
      <c r="K308" s="168"/>
      <c r="L308" s="168"/>
    </row>
    <row r="309" spans="1:12" ht="18.75" customHeight="1">
      <c r="A309" s="167" t="s">
        <v>291</v>
      </c>
      <c r="B309" s="75"/>
      <c r="C309" s="161">
        <f>SUM(C310)</f>
        <v>15000</v>
      </c>
      <c r="D309" s="164">
        <f t="shared" si="137"/>
        <v>0</v>
      </c>
      <c r="E309" s="189">
        <f t="shared" si="137"/>
        <v>15000</v>
      </c>
      <c r="F309" s="189">
        <f t="shared" si="137"/>
        <v>0</v>
      </c>
      <c r="G309" s="189">
        <f t="shared" si="137"/>
        <v>0</v>
      </c>
      <c r="H309" s="189">
        <f t="shared" si="137"/>
        <v>0</v>
      </c>
      <c r="I309" s="189">
        <f t="shared" si="137"/>
        <v>0</v>
      </c>
      <c r="J309" s="189">
        <f t="shared" si="137"/>
        <v>0</v>
      </c>
      <c r="K309" s="168"/>
      <c r="L309" s="168"/>
    </row>
    <row r="310" spans="1:12" ht="19.5" customHeight="1">
      <c r="A310" s="201" t="s">
        <v>288</v>
      </c>
      <c r="B310" s="202"/>
      <c r="C310" s="162">
        <f>SUM(C311)</f>
        <v>15000</v>
      </c>
      <c r="D310" s="166">
        <f t="shared" si="137"/>
        <v>0</v>
      </c>
      <c r="E310" s="190">
        <f t="shared" si="137"/>
        <v>15000</v>
      </c>
      <c r="F310" s="190">
        <f t="shared" si="137"/>
        <v>0</v>
      </c>
      <c r="G310" s="190">
        <f t="shared" si="137"/>
        <v>0</v>
      </c>
      <c r="H310" s="190">
        <f t="shared" si="137"/>
        <v>0</v>
      </c>
      <c r="I310" s="190">
        <f t="shared" si="137"/>
        <v>0</v>
      </c>
      <c r="J310" s="190">
        <f t="shared" si="137"/>
        <v>0</v>
      </c>
      <c r="K310" s="168"/>
      <c r="L310" s="168"/>
    </row>
    <row r="311" spans="1:12" ht="42" customHeight="1">
      <c r="A311" s="203" t="s">
        <v>289</v>
      </c>
      <c r="B311" s="204"/>
      <c r="C311" s="163">
        <f>SUM(C312)</f>
        <v>15000</v>
      </c>
      <c r="D311" s="166">
        <f t="shared" si="137"/>
        <v>0</v>
      </c>
      <c r="E311" s="191">
        <f t="shared" si="137"/>
        <v>15000</v>
      </c>
      <c r="F311" s="191">
        <f t="shared" si="137"/>
        <v>0</v>
      </c>
      <c r="G311" s="191">
        <f t="shared" si="137"/>
        <v>0</v>
      </c>
      <c r="H311" s="191">
        <f t="shared" si="137"/>
        <v>0</v>
      </c>
      <c r="I311" s="191">
        <f t="shared" si="137"/>
        <v>0</v>
      </c>
      <c r="J311" s="191">
        <f t="shared" si="137"/>
        <v>0</v>
      </c>
      <c r="K311" s="168"/>
      <c r="L311" s="168"/>
    </row>
    <row r="312" spans="1:12" ht="15">
      <c r="A312" s="61">
        <v>382</v>
      </c>
      <c r="B312" s="58" t="s">
        <v>75</v>
      </c>
      <c r="C312" s="117">
        <f>SUM(C313)</f>
        <v>15000</v>
      </c>
      <c r="D312" s="147">
        <f t="shared" si="137"/>
        <v>0</v>
      </c>
      <c r="E312" s="3">
        <f t="shared" si="137"/>
        <v>15000</v>
      </c>
      <c r="F312" s="3">
        <f t="shared" si="137"/>
        <v>0</v>
      </c>
      <c r="G312" s="3">
        <f t="shared" si="137"/>
        <v>0</v>
      </c>
      <c r="H312" s="3">
        <f t="shared" si="137"/>
        <v>0</v>
      </c>
      <c r="I312" s="3">
        <f t="shared" si="137"/>
        <v>0</v>
      </c>
      <c r="J312" s="3">
        <f t="shared" si="137"/>
        <v>0</v>
      </c>
      <c r="K312" s="168"/>
      <c r="L312" s="168"/>
    </row>
    <row r="313" spans="1:12" ht="24.75">
      <c r="A313" s="78">
        <v>38221</v>
      </c>
      <c r="B313" s="94" t="s">
        <v>290</v>
      </c>
      <c r="C313" s="118">
        <v>15000</v>
      </c>
      <c r="D313" s="148"/>
      <c r="E313" s="184">
        <v>15000</v>
      </c>
      <c r="F313" s="184"/>
      <c r="G313" s="184"/>
      <c r="H313" s="184"/>
      <c r="I313" s="184"/>
      <c r="J313" s="184"/>
      <c r="K313" s="168"/>
      <c r="L313" s="168"/>
    </row>
    <row r="314" spans="1:12" ht="15">
      <c r="A314" s="14" t="s">
        <v>216</v>
      </c>
      <c r="B314" s="15"/>
      <c r="C314" s="130">
        <f>SUM(C315)</f>
        <v>144895</v>
      </c>
      <c r="D314" s="149" t="e">
        <f aca="true" t="shared" si="138" ref="D314:J314">SUM(D315)</f>
        <v>#REF!</v>
      </c>
      <c r="E314" s="14">
        <f t="shared" si="138"/>
        <v>144895</v>
      </c>
      <c r="F314" s="14">
        <f t="shared" si="138"/>
        <v>0</v>
      </c>
      <c r="G314" s="14">
        <f t="shared" si="138"/>
        <v>0</v>
      </c>
      <c r="H314" s="14">
        <f t="shared" si="138"/>
        <v>0</v>
      </c>
      <c r="I314" s="14">
        <f t="shared" si="138"/>
        <v>0</v>
      </c>
      <c r="J314" s="14">
        <f t="shared" si="138"/>
        <v>0</v>
      </c>
      <c r="K314" s="168"/>
      <c r="L314" s="168"/>
    </row>
    <row r="315" spans="1:12" ht="17.25" customHeight="1">
      <c r="A315" s="22" t="s">
        <v>217</v>
      </c>
      <c r="B315" s="23"/>
      <c r="C315" s="122">
        <f>SUM(C316)</f>
        <v>144895</v>
      </c>
      <c r="D315" s="149" t="e">
        <f aca="true" t="shared" si="139" ref="D315:J315">SUM(D316)</f>
        <v>#REF!</v>
      </c>
      <c r="E315" s="41">
        <f t="shared" si="139"/>
        <v>144895</v>
      </c>
      <c r="F315" s="41">
        <f t="shared" si="139"/>
        <v>0</v>
      </c>
      <c r="G315" s="41">
        <f t="shared" si="139"/>
        <v>0</v>
      </c>
      <c r="H315" s="41">
        <f t="shared" si="139"/>
        <v>0</v>
      </c>
      <c r="I315" s="41">
        <f t="shared" si="139"/>
        <v>0</v>
      </c>
      <c r="J315" s="41">
        <f t="shared" si="139"/>
        <v>0</v>
      </c>
      <c r="K315" s="168"/>
      <c r="L315" s="168"/>
    </row>
    <row r="316" spans="1:12" ht="28.5" customHeight="1">
      <c r="A316" s="253" t="s">
        <v>173</v>
      </c>
      <c r="B316" s="254"/>
      <c r="C316" s="123">
        <f>SUM(C317)</f>
        <v>144895</v>
      </c>
      <c r="D316" s="149" t="e">
        <f aca="true" t="shared" si="140" ref="D316:J316">SUM(D317)</f>
        <v>#REF!</v>
      </c>
      <c r="E316" s="42">
        <f t="shared" si="140"/>
        <v>144895</v>
      </c>
      <c r="F316" s="42">
        <f t="shared" si="140"/>
        <v>0</v>
      </c>
      <c r="G316" s="42">
        <f t="shared" si="140"/>
        <v>0</v>
      </c>
      <c r="H316" s="42">
        <f t="shared" si="140"/>
        <v>0</v>
      </c>
      <c r="I316" s="42">
        <f t="shared" si="140"/>
        <v>0</v>
      </c>
      <c r="J316" s="42">
        <f t="shared" si="140"/>
        <v>0</v>
      </c>
      <c r="K316" s="168"/>
      <c r="L316" s="168"/>
    </row>
    <row r="317" spans="1:12" ht="30.75" customHeight="1">
      <c r="A317" s="247" t="s">
        <v>218</v>
      </c>
      <c r="B317" s="248"/>
      <c r="C317" s="120">
        <f>SUM(C318)</f>
        <v>144895</v>
      </c>
      <c r="D317" s="147" t="e">
        <f aca="true" t="shared" si="141" ref="D317:J317">SUM(D318)</f>
        <v>#REF!</v>
      </c>
      <c r="E317" s="40">
        <f t="shared" si="141"/>
        <v>144895</v>
      </c>
      <c r="F317" s="40">
        <f t="shared" si="141"/>
        <v>0</v>
      </c>
      <c r="G317" s="40">
        <f t="shared" si="141"/>
        <v>0</v>
      </c>
      <c r="H317" s="40">
        <f t="shared" si="141"/>
        <v>0</v>
      </c>
      <c r="I317" s="40">
        <f t="shared" si="141"/>
        <v>0</v>
      </c>
      <c r="J317" s="40">
        <f t="shared" si="141"/>
        <v>0</v>
      </c>
      <c r="K317" s="168"/>
      <c r="L317" s="168"/>
    </row>
    <row r="318" spans="1:12" ht="15">
      <c r="A318" s="5" t="s">
        <v>219</v>
      </c>
      <c r="B318" s="6"/>
      <c r="C318" s="119">
        <f>SUM(C319+C321+C324)</f>
        <v>144895</v>
      </c>
      <c r="D318" s="147" t="e">
        <f>SUM(D319+#REF!+D321+D324)</f>
        <v>#REF!</v>
      </c>
      <c r="E318" s="39">
        <f>SUM(E319+E321+E324)</f>
        <v>144895</v>
      </c>
      <c r="F318" s="39">
        <f aca="true" t="shared" si="142" ref="F318:J318">SUM(F319+F321+F324)</f>
        <v>0</v>
      </c>
      <c r="G318" s="39">
        <f t="shared" si="142"/>
        <v>0</v>
      </c>
      <c r="H318" s="39">
        <f t="shared" si="142"/>
        <v>0</v>
      </c>
      <c r="I318" s="39">
        <f t="shared" si="142"/>
        <v>0</v>
      </c>
      <c r="J318" s="39">
        <f t="shared" si="142"/>
        <v>0</v>
      </c>
      <c r="K318" s="168"/>
      <c r="L318" s="168"/>
    </row>
    <row r="319" spans="1:12" ht="15">
      <c r="A319" s="13">
        <v>311</v>
      </c>
      <c r="B319" s="58" t="s">
        <v>8</v>
      </c>
      <c r="C319" s="108">
        <f>SUM(C320)</f>
        <v>121500</v>
      </c>
      <c r="D319" s="141">
        <f aca="true" t="shared" si="143" ref="D319:J319">SUM(D320)</f>
        <v>121480</v>
      </c>
      <c r="E319" s="46">
        <f t="shared" si="143"/>
        <v>121500</v>
      </c>
      <c r="F319" s="46">
        <f t="shared" si="143"/>
        <v>0</v>
      </c>
      <c r="G319" s="46">
        <f t="shared" si="143"/>
        <v>0</v>
      </c>
      <c r="H319" s="46">
        <f t="shared" si="143"/>
        <v>0</v>
      </c>
      <c r="I319" s="46">
        <f t="shared" si="143"/>
        <v>0</v>
      </c>
      <c r="J319" s="46">
        <f t="shared" si="143"/>
        <v>0</v>
      </c>
      <c r="K319" s="168"/>
      <c r="L319" s="168"/>
    </row>
    <row r="320" spans="1:12" ht="15">
      <c r="A320" s="11">
        <v>31111</v>
      </c>
      <c r="B320" s="83" t="s">
        <v>9</v>
      </c>
      <c r="C320" s="109">
        <v>121500</v>
      </c>
      <c r="D320" s="145">
        <v>121480</v>
      </c>
      <c r="E320" s="181">
        <v>121500</v>
      </c>
      <c r="F320" s="184"/>
      <c r="G320" s="184"/>
      <c r="H320" s="184"/>
      <c r="I320" s="184"/>
      <c r="J320" s="184"/>
      <c r="K320" s="168"/>
      <c r="L320" s="168"/>
    </row>
    <row r="321" spans="1:12" ht="15">
      <c r="A321" s="13">
        <v>313</v>
      </c>
      <c r="B321" s="77" t="s">
        <v>14</v>
      </c>
      <c r="C321" s="108">
        <f>SUM(C322:C323)</f>
        <v>20895</v>
      </c>
      <c r="D321" s="141">
        <f aca="true" t="shared" si="144" ref="D321:J321">SUM(D322:D323)</f>
        <v>20890</v>
      </c>
      <c r="E321" s="46">
        <f t="shared" si="144"/>
        <v>20895</v>
      </c>
      <c r="F321" s="46">
        <f t="shared" si="144"/>
        <v>0</v>
      </c>
      <c r="G321" s="46">
        <f t="shared" si="144"/>
        <v>0</v>
      </c>
      <c r="H321" s="46">
        <f t="shared" si="144"/>
        <v>0</v>
      </c>
      <c r="I321" s="46">
        <f t="shared" si="144"/>
        <v>0</v>
      </c>
      <c r="J321" s="46">
        <f t="shared" si="144"/>
        <v>0</v>
      </c>
      <c r="K321" s="168"/>
      <c r="L321" s="168"/>
    </row>
    <row r="322" spans="1:12" ht="15">
      <c r="A322" s="11">
        <v>31321</v>
      </c>
      <c r="B322" s="83" t="s">
        <v>87</v>
      </c>
      <c r="C322" s="109">
        <v>18830</v>
      </c>
      <c r="D322" s="145">
        <v>18830</v>
      </c>
      <c r="E322" s="181">
        <v>18830</v>
      </c>
      <c r="F322" s="184"/>
      <c r="G322" s="184"/>
      <c r="H322" s="184"/>
      <c r="I322" s="184"/>
      <c r="J322" s="184"/>
      <c r="K322" s="168"/>
      <c r="L322" s="168"/>
    </row>
    <row r="323" spans="1:12" ht="15">
      <c r="A323" s="11">
        <v>31331</v>
      </c>
      <c r="B323" s="83" t="s">
        <v>16</v>
      </c>
      <c r="C323" s="109">
        <v>2065</v>
      </c>
      <c r="D323" s="145">
        <v>2060</v>
      </c>
      <c r="E323" s="181">
        <v>2065</v>
      </c>
      <c r="F323" s="184"/>
      <c r="G323" s="184"/>
      <c r="H323" s="184"/>
      <c r="I323" s="184"/>
      <c r="J323" s="184"/>
      <c r="K323" s="168"/>
      <c r="L323" s="168"/>
    </row>
    <row r="324" spans="1:12" ht="15">
      <c r="A324" s="13">
        <v>321</v>
      </c>
      <c r="B324" s="77" t="s">
        <v>17</v>
      </c>
      <c r="C324" s="108">
        <f>SUM(C325)</f>
        <v>2500</v>
      </c>
      <c r="D324" s="141">
        <f aca="true" t="shared" si="145" ref="D324:J324">SUM(D325)</f>
        <v>4500</v>
      </c>
      <c r="E324" s="46">
        <f t="shared" si="145"/>
        <v>2500</v>
      </c>
      <c r="F324" s="46">
        <f t="shared" si="145"/>
        <v>0</v>
      </c>
      <c r="G324" s="46">
        <f t="shared" si="145"/>
        <v>0</v>
      </c>
      <c r="H324" s="46">
        <f t="shared" si="145"/>
        <v>0</v>
      </c>
      <c r="I324" s="46">
        <f t="shared" si="145"/>
        <v>0</v>
      </c>
      <c r="J324" s="46">
        <f t="shared" si="145"/>
        <v>0</v>
      </c>
      <c r="K324" s="168"/>
      <c r="L324" s="168"/>
    </row>
    <row r="325" spans="1:12" ht="15">
      <c r="A325" s="11">
        <v>3211</v>
      </c>
      <c r="B325" s="83" t="s">
        <v>18</v>
      </c>
      <c r="C325" s="109">
        <v>2500</v>
      </c>
      <c r="D325" s="145">
        <v>4500</v>
      </c>
      <c r="E325" s="181">
        <v>2500</v>
      </c>
      <c r="F325" s="181"/>
      <c r="G325" s="184"/>
      <c r="H325" s="184"/>
      <c r="I325" s="184"/>
      <c r="J325" s="184"/>
      <c r="K325" s="168"/>
      <c r="L325" s="168"/>
    </row>
    <row r="326" spans="1:12" ht="15">
      <c r="A326" s="249" t="s">
        <v>220</v>
      </c>
      <c r="B326" s="250"/>
      <c r="C326" s="131">
        <f>SUM(C327)</f>
        <v>1000000</v>
      </c>
      <c r="D326" s="146" t="e">
        <f aca="true" t="shared" si="146" ref="D326:J326">SUM(D327)</f>
        <v>#REF!</v>
      </c>
      <c r="E326" s="43">
        <f t="shared" si="146"/>
        <v>39420</v>
      </c>
      <c r="F326" s="43">
        <f t="shared" si="146"/>
        <v>248700</v>
      </c>
      <c r="G326" s="43">
        <f t="shared" si="146"/>
        <v>160880</v>
      </c>
      <c r="H326" s="43">
        <f t="shared" si="146"/>
        <v>510900</v>
      </c>
      <c r="I326" s="43">
        <f t="shared" si="146"/>
        <v>40100</v>
      </c>
      <c r="J326" s="43">
        <f t="shared" si="146"/>
        <v>0</v>
      </c>
      <c r="K326" s="168"/>
      <c r="L326" s="168"/>
    </row>
    <row r="327" spans="1:12" ht="15">
      <c r="A327" s="18" t="s">
        <v>221</v>
      </c>
      <c r="B327" s="19"/>
      <c r="C327" s="114">
        <f>SUM(C328)</f>
        <v>1000000</v>
      </c>
      <c r="D327" s="146" t="e">
        <f aca="true" t="shared" si="147" ref="D327:J327">SUM(D328)</f>
        <v>#REF!</v>
      </c>
      <c r="E327" s="36">
        <f t="shared" si="147"/>
        <v>39420</v>
      </c>
      <c r="F327" s="36">
        <f t="shared" si="147"/>
        <v>248700</v>
      </c>
      <c r="G327" s="36">
        <f t="shared" si="147"/>
        <v>160880</v>
      </c>
      <c r="H327" s="36">
        <f t="shared" si="147"/>
        <v>510900</v>
      </c>
      <c r="I327" s="36">
        <f t="shared" si="147"/>
        <v>40100</v>
      </c>
      <c r="J327" s="36">
        <f t="shared" si="147"/>
        <v>0</v>
      </c>
      <c r="K327" s="168"/>
      <c r="L327" s="168"/>
    </row>
    <row r="328" spans="1:12" ht="13.5" customHeight="1">
      <c r="A328" s="251" t="s">
        <v>173</v>
      </c>
      <c r="B328" s="252"/>
      <c r="C328" s="115">
        <f>SUM(C329+C344+C351+C355+C359)</f>
        <v>1000000</v>
      </c>
      <c r="D328" s="146" t="e">
        <f aca="true" t="shared" si="148" ref="D328:J328">SUM(D329+D344+D351+D355+D359)</f>
        <v>#REF!</v>
      </c>
      <c r="E328" s="37">
        <f t="shared" si="148"/>
        <v>39420</v>
      </c>
      <c r="F328" s="37">
        <f t="shared" si="148"/>
        <v>248700</v>
      </c>
      <c r="G328" s="37">
        <f t="shared" si="148"/>
        <v>160880</v>
      </c>
      <c r="H328" s="37">
        <f t="shared" si="148"/>
        <v>510900</v>
      </c>
      <c r="I328" s="37">
        <f t="shared" si="148"/>
        <v>40100</v>
      </c>
      <c r="J328" s="37">
        <f t="shared" si="148"/>
        <v>0</v>
      </c>
      <c r="K328" s="168"/>
      <c r="L328" s="168"/>
    </row>
    <row r="329" spans="1:12" ht="26.25" customHeight="1">
      <c r="A329" s="205" t="s">
        <v>387</v>
      </c>
      <c r="B329" s="206"/>
      <c r="C329" s="116">
        <f>SUM(C330+C334+C337+C340)</f>
        <v>82500</v>
      </c>
      <c r="D329" s="141">
        <f aca="true" t="shared" si="149" ref="D329:J329">SUM(D330+D334+D337+D340)</f>
        <v>61480</v>
      </c>
      <c r="E329" s="38">
        <f t="shared" si="149"/>
        <v>37000</v>
      </c>
      <c r="F329" s="38">
        <f t="shared" si="149"/>
        <v>45500</v>
      </c>
      <c r="G329" s="38">
        <f t="shared" si="149"/>
        <v>0</v>
      </c>
      <c r="H329" s="38">
        <f t="shared" si="149"/>
        <v>0</v>
      </c>
      <c r="I329" s="38">
        <f t="shared" si="149"/>
        <v>0</v>
      </c>
      <c r="J329" s="38">
        <f t="shared" si="149"/>
        <v>0</v>
      </c>
      <c r="K329" s="168"/>
      <c r="L329" s="168"/>
    </row>
    <row r="330" spans="1:12" ht="15">
      <c r="A330" s="8" t="s">
        <v>222</v>
      </c>
      <c r="B330" s="8"/>
      <c r="C330" s="111">
        <f>SUM(C331)</f>
        <v>42000</v>
      </c>
      <c r="D330" s="141">
        <f aca="true" t="shared" si="150" ref="D330:J330">SUM(D331)</f>
        <v>32500</v>
      </c>
      <c r="E330" s="35">
        <f t="shared" si="150"/>
        <v>22000</v>
      </c>
      <c r="F330" s="35">
        <f t="shared" si="150"/>
        <v>20000</v>
      </c>
      <c r="G330" s="35">
        <f t="shared" si="150"/>
        <v>0</v>
      </c>
      <c r="H330" s="35">
        <f t="shared" si="150"/>
        <v>0</v>
      </c>
      <c r="I330" s="35">
        <f t="shared" si="150"/>
        <v>0</v>
      </c>
      <c r="J330" s="35">
        <f t="shared" si="150"/>
        <v>0</v>
      </c>
      <c r="K330" s="168"/>
      <c r="L330" s="168"/>
    </row>
    <row r="331" spans="1:12" ht="24.75">
      <c r="A331" s="12">
        <v>329</v>
      </c>
      <c r="B331" s="95" t="s">
        <v>49</v>
      </c>
      <c r="C331" s="108">
        <f>SUM(C332:C333)</f>
        <v>42000</v>
      </c>
      <c r="D331" s="141">
        <f aca="true" t="shared" si="151" ref="D331:J331">SUM(D332:D333)</f>
        <v>32500</v>
      </c>
      <c r="E331" s="46">
        <f t="shared" si="151"/>
        <v>22000</v>
      </c>
      <c r="F331" s="46">
        <f t="shared" si="151"/>
        <v>20000</v>
      </c>
      <c r="G331" s="46">
        <f t="shared" si="151"/>
        <v>0</v>
      </c>
      <c r="H331" s="46">
        <f t="shared" si="151"/>
        <v>0</v>
      </c>
      <c r="I331" s="46">
        <f t="shared" si="151"/>
        <v>0</v>
      </c>
      <c r="J331" s="46">
        <f t="shared" si="151"/>
        <v>0</v>
      </c>
      <c r="K331" s="168"/>
      <c r="L331" s="168"/>
    </row>
    <row r="332" spans="1:12" ht="24.75">
      <c r="A332" s="88">
        <v>32911</v>
      </c>
      <c r="B332" s="94" t="s">
        <v>223</v>
      </c>
      <c r="C332" s="110">
        <v>22000</v>
      </c>
      <c r="D332" s="145">
        <v>16000</v>
      </c>
      <c r="E332" s="182">
        <v>22000</v>
      </c>
      <c r="F332" s="182"/>
      <c r="G332" s="184"/>
      <c r="H332" s="184"/>
      <c r="I332" s="184"/>
      <c r="J332" s="184"/>
      <c r="K332" s="168"/>
      <c r="L332" s="168"/>
    </row>
    <row r="333" spans="1:12" ht="15">
      <c r="A333" s="82">
        <v>3294</v>
      </c>
      <c r="B333" s="100" t="s">
        <v>279</v>
      </c>
      <c r="C333" s="110">
        <v>20000</v>
      </c>
      <c r="D333" s="145">
        <v>16500</v>
      </c>
      <c r="E333" s="182"/>
      <c r="F333" s="182">
        <v>20000</v>
      </c>
      <c r="G333" s="184"/>
      <c r="H333" s="184"/>
      <c r="I333" s="184"/>
      <c r="J333" s="184"/>
      <c r="K333" s="168"/>
      <c r="L333" s="168"/>
    </row>
    <row r="334" spans="1:12" ht="15">
      <c r="A334" s="8" t="s">
        <v>224</v>
      </c>
      <c r="B334" s="80"/>
      <c r="C334" s="111">
        <f>SUM(C335)</f>
        <v>10000</v>
      </c>
      <c r="D334" s="141">
        <f aca="true" t="shared" si="152" ref="D334:J334">SUM(D335)</f>
        <v>5000</v>
      </c>
      <c r="E334" s="35">
        <f t="shared" si="152"/>
        <v>0</v>
      </c>
      <c r="F334" s="35">
        <f t="shared" si="152"/>
        <v>10000</v>
      </c>
      <c r="G334" s="35">
        <f t="shared" si="152"/>
        <v>0</v>
      </c>
      <c r="H334" s="35">
        <f t="shared" si="152"/>
        <v>0</v>
      </c>
      <c r="I334" s="35">
        <f t="shared" si="152"/>
        <v>0</v>
      </c>
      <c r="J334" s="35">
        <f t="shared" si="152"/>
        <v>0</v>
      </c>
      <c r="K334" s="168"/>
      <c r="L334" s="168"/>
    </row>
    <row r="335" spans="1:12" ht="15">
      <c r="A335" s="50">
        <v>385</v>
      </c>
      <c r="B335" s="79" t="s">
        <v>225</v>
      </c>
      <c r="C335" s="108">
        <f>SUM(C336)</f>
        <v>10000</v>
      </c>
      <c r="D335" s="141">
        <f aca="true" t="shared" si="153" ref="D335:J335">SUM(D336)</f>
        <v>5000</v>
      </c>
      <c r="E335" s="46">
        <f t="shared" si="153"/>
        <v>0</v>
      </c>
      <c r="F335" s="46">
        <f t="shared" si="153"/>
        <v>10000</v>
      </c>
      <c r="G335" s="46">
        <f t="shared" si="153"/>
        <v>0</v>
      </c>
      <c r="H335" s="46">
        <f t="shared" si="153"/>
        <v>0</v>
      </c>
      <c r="I335" s="46">
        <f t="shared" si="153"/>
        <v>0</v>
      </c>
      <c r="J335" s="46">
        <f t="shared" si="153"/>
        <v>0</v>
      </c>
      <c r="K335" s="168"/>
      <c r="L335" s="168"/>
    </row>
    <row r="336" spans="1:12" ht="24.75">
      <c r="A336" s="89">
        <v>38511</v>
      </c>
      <c r="B336" s="94" t="s">
        <v>226</v>
      </c>
      <c r="C336" s="110">
        <v>10000</v>
      </c>
      <c r="D336" s="145">
        <v>5000</v>
      </c>
      <c r="E336" s="182"/>
      <c r="F336" s="182">
        <v>10000</v>
      </c>
      <c r="G336" s="184"/>
      <c r="H336" s="184"/>
      <c r="I336" s="184"/>
      <c r="J336" s="184"/>
      <c r="K336" s="168"/>
      <c r="L336" s="168"/>
    </row>
    <row r="337" spans="1:12" ht="15">
      <c r="A337" s="10" t="s">
        <v>227</v>
      </c>
      <c r="B337" s="80" t="s">
        <v>228</v>
      </c>
      <c r="C337" s="111">
        <f>SUM(C338)</f>
        <v>15000</v>
      </c>
      <c r="D337" s="141">
        <f aca="true" t="shared" si="154" ref="D337:J337">SUM(D338)</f>
        <v>14580</v>
      </c>
      <c r="E337" s="35">
        <f t="shared" si="154"/>
        <v>15000</v>
      </c>
      <c r="F337" s="35">
        <f t="shared" si="154"/>
        <v>0</v>
      </c>
      <c r="G337" s="35">
        <f t="shared" si="154"/>
        <v>0</v>
      </c>
      <c r="H337" s="35">
        <f t="shared" si="154"/>
        <v>0</v>
      </c>
      <c r="I337" s="35">
        <f t="shared" si="154"/>
        <v>0</v>
      </c>
      <c r="J337" s="35">
        <f t="shared" si="154"/>
        <v>0</v>
      </c>
      <c r="K337" s="168"/>
      <c r="L337" s="168"/>
    </row>
    <row r="338" spans="1:12" ht="15">
      <c r="A338" s="50">
        <v>329</v>
      </c>
      <c r="B338" s="79" t="s">
        <v>49</v>
      </c>
      <c r="C338" s="108">
        <f>SUM(C339)</f>
        <v>15000</v>
      </c>
      <c r="D338" s="141">
        <f aca="true" t="shared" si="155" ref="D338:J338">SUM(D339)</f>
        <v>14580</v>
      </c>
      <c r="E338" s="46">
        <f t="shared" si="155"/>
        <v>15000</v>
      </c>
      <c r="F338" s="46">
        <f t="shared" si="155"/>
        <v>0</v>
      </c>
      <c r="G338" s="46">
        <f t="shared" si="155"/>
        <v>0</v>
      </c>
      <c r="H338" s="46">
        <f t="shared" si="155"/>
        <v>0</v>
      </c>
      <c r="I338" s="46">
        <f t="shared" si="155"/>
        <v>0</v>
      </c>
      <c r="J338" s="46">
        <f t="shared" si="155"/>
        <v>0</v>
      </c>
      <c r="K338" s="168"/>
      <c r="L338" s="168"/>
    </row>
    <row r="339" spans="1:12" ht="15">
      <c r="A339" s="16">
        <v>3299904</v>
      </c>
      <c r="B339" s="93" t="s">
        <v>229</v>
      </c>
      <c r="C339" s="109">
        <v>15000</v>
      </c>
      <c r="D339" s="145">
        <v>14580</v>
      </c>
      <c r="E339" s="181">
        <v>15000</v>
      </c>
      <c r="F339" s="181"/>
      <c r="G339" s="184"/>
      <c r="H339" s="184"/>
      <c r="I339" s="184"/>
      <c r="J339" s="184"/>
      <c r="K339" s="168"/>
      <c r="L339" s="168"/>
    </row>
    <row r="340" spans="1:12" ht="15">
      <c r="A340" s="10" t="s">
        <v>230</v>
      </c>
      <c r="B340" s="80"/>
      <c r="C340" s="111">
        <f>SUM(C341+C343)</f>
        <v>15500</v>
      </c>
      <c r="D340" s="141">
        <f aca="true" t="shared" si="156" ref="D340:J340">SUM(D341)</f>
        <v>9400</v>
      </c>
      <c r="E340" s="35">
        <f t="shared" si="156"/>
        <v>0</v>
      </c>
      <c r="F340" s="35">
        <f t="shared" si="156"/>
        <v>15500</v>
      </c>
      <c r="G340" s="35">
        <f t="shared" si="156"/>
        <v>0</v>
      </c>
      <c r="H340" s="35">
        <f t="shared" si="156"/>
        <v>0</v>
      </c>
      <c r="I340" s="35">
        <f t="shared" si="156"/>
        <v>0</v>
      </c>
      <c r="J340" s="35">
        <f t="shared" si="156"/>
        <v>0</v>
      </c>
      <c r="K340" s="168"/>
      <c r="L340" s="168"/>
    </row>
    <row r="341" spans="1:12" ht="15">
      <c r="A341" s="50">
        <v>381</v>
      </c>
      <c r="B341" s="79" t="s">
        <v>73</v>
      </c>
      <c r="C341" s="108">
        <f>SUM(C342)</f>
        <v>14500</v>
      </c>
      <c r="D341" s="141">
        <f aca="true" t="shared" si="157" ref="D341:J341">SUM(D342:D343)</f>
        <v>9400</v>
      </c>
      <c r="E341" s="46">
        <f t="shared" si="157"/>
        <v>0</v>
      </c>
      <c r="F341" s="46">
        <f t="shared" si="157"/>
        <v>15500</v>
      </c>
      <c r="G341" s="46">
        <f t="shared" si="157"/>
        <v>0</v>
      </c>
      <c r="H341" s="46">
        <f t="shared" si="157"/>
        <v>0</v>
      </c>
      <c r="I341" s="46">
        <f t="shared" si="157"/>
        <v>0</v>
      </c>
      <c r="J341" s="46">
        <f t="shared" si="157"/>
        <v>0</v>
      </c>
      <c r="K341" s="168"/>
      <c r="L341" s="168"/>
    </row>
    <row r="342" spans="1:12" ht="15">
      <c r="A342" s="89">
        <v>3811410</v>
      </c>
      <c r="B342" s="93" t="s">
        <v>231</v>
      </c>
      <c r="C342" s="110">
        <v>14500</v>
      </c>
      <c r="D342" s="145">
        <v>7000</v>
      </c>
      <c r="E342" s="182"/>
      <c r="F342" s="182">
        <v>14500</v>
      </c>
      <c r="G342" s="184"/>
      <c r="H342" s="184"/>
      <c r="I342" s="184"/>
      <c r="J342" s="184"/>
      <c r="K342" s="168"/>
      <c r="L342" s="168"/>
    </row>
    <row r="343" spans="1:12" ht="15">
      <c r="A343" s="89">
        <v>329900</v>
      </c>
      <c r="B343" s="93" t="s">
        <v>232</v>
      </c>
      <c r="C343" s="110">
        <v>1000</v>
      </c>
      <c r="D343" s="145">
        <v>2400</v>
      </c>
      <c r="E343" s="182"/>
      <c r="F343" s="182">
        <v>1000</v>
      </c>
      <c r="G343" s="184"/>
      <c r="H343" s="184"/>
      <c r="I343" s="184"/>
      <c r="J343" s="184"/>
      <c r="K343" s="168"/>
      <c r="L343" s="168"/>
    </row>
    <row r="344" spans="1:12" ht="15">
      <c r="A344" s="17" t="s">
        <v>233</v>
      </c>
      <c r="B344" s="81"/>
      <c r="C344" s="116">
        <f>SUM(C345+C348)</f>
        <v>26400</v>
      </c>
      <c r="D344" s="141">
        <f aca="true" t="shared" si="158" ref="D344:J344">SUM(D345+D348)</f>
        <v>24000</v>
      </c>
      <c r="E344" s="38">
        <f t="shared" si="158"/>
        <v>0</v>
      </c>
      <c r="F344" s="38">
        <f t="shared" si="158"/>
        <v>26400</v>
      </c>
      <c r="G344" s="38">
        <f t="shared" si="158"/>
        <v>0</v>
      </c>
      <c r="H344" s="38">
        <f t="shared" si="158"/>
        <v>0</v>
      </c>
      <c r="I344" s="38">
        <f t="shared" si="158"/>
        <v>0</v>
      </c>
      <c r="J344" s="38">
        <f t="shared" si="158"/>
        <v>0</v>
      </c>
      <c r="K344" s="168"/>
      <c r="L344" s="168"/>
    </row>
    <row r="345" spans="1:12" ht="15">
      <c r="A345" s="10" t="s">
        <v>234</v>
      </c>
      <c r="B345" s="80"/>
      <c r="C345" s="111">
        <f>SUM(C346)</f>
        <v>0</v>
      </c>
      <c r="D345" s="141">
        <f aca="true" t="shared" si="159" ref="D345:J346">SUM(D346)</f>
        <v>0</v>
      </c>
      <c r="E345" s="35">
        <f t="shared" si="159"/>
        <v>0</v>
      </c>
      <c r="F345" s="35">
        <f t="shared" si="159"/>
        <v>0</v>
      </c>
      <c r="G345" s="35">
        <f t="shared" si="159"/>
        <v>0</v>
      </c>
      <c r="H345" s="35">
        <f t="shared" si="159"/>
        <v>0</v>
      </c>
      <c r="I345" s="35">
        <f t="shared" si="159"/>
        <v>0</v>
      </c>
      <c r="J345" s="35">
        <f t="shared" si="159"/>
        <v>0</v>
      </c>
      <c r="K345" s="168"/>
      <c r="L345" s="168"/>
    </row>
    <row r="346" spans="1:12" ht="15">
      <c r="A346" s="50">
        <v>323</v>
      </c>
      <c r="B346" s="79" t="s">
        <v>33</v>
      </c>
      <c r="C346" s="108">
        <f>SUM(C347)</f>
        <v>0</v>
      </c>
      <c r="D346" s="141">
        <f t="shared" si="159"/>
        <v>0</v>
      </c>
      <c r="E346" s="46">
        <f t="shared" si="159"/>
        <v>0</v>
      </c>
      <c r="F346" s="46">
        <f t="shared" si="159"/>
        <v>0</v>
      </c>
      <c r="G346" s="46">
        <f t="shared" si="159"/>
        <v>0</v>
      </c>
      <c r="H346" s="46">
        <f t="shared" si="159"/>
        <v>0</v>
      </c>
      <c r="I346" s="46">
        <f t="shared" si="159"/>
        <v>0</v>
      </c>
      <c r="J346" s="46">
        <f t="shared" si="159"/>
        <v>0</v>
      </c>
      <c r="K346" s="168"/>
      <c r="L346" s="168"/>
    </row>
    <row r="347" spans="1:12" ht="15">
      <c r="A347" s="16">
        <v>3233</v>
      </c>
      <c r="B347" s="57" t="s">
        <v>235</v>
      </c>
      <c r="C347" s="109">
        <v>0</v>
      </c>
      <c r="D347" s="145"/>
      <c r="E347" s="184"/>
      <c r="F347" s="184"/>
      <c r="G347" s="184"/>
      <c r="H347" s="184"/>
      <c r="I347" s="184"/>
      <c r="J347" s="184"/>
      <c r="K347" s="168"/>
      <c r="L347" s="168"/>
    </row>
    <row r="348" spans="1:12" ht="15">
      <c r="A348" s="10" t="s">
        <v>236</v>
      </c>
      <c r="B348" s="80"/>
      <c r="C348" s="111">
        <f>SUM(C349)</f>
        <v>26400</v>
      </c>
      <c r="D348" s="141">
        <f aca="true" t="shared" si="160" ref="D348:J348">SUM(D349)</f>
        <v>24000</v>
      </c>
      <c r="E348" s="35">
        <f t="shared" si="160"/>
        <v>0</v>
      </c>
      <c r="F348" s="35">
        <f t="shared" si="160"/>
        <v>26400</v>
      </c>
      <c r="G348" s="35">
        <f t="shared" si="160"/>
        <v>0</v>
      </c>
      <c r="H348" s="35">
        <f t="shared" si="160"/>
        <v>0</v>
      </c>
      <c r="I348" s="35">
        <f t="shared" si="160"/>
        <v>0</v>
      </c>
      <c r="J348" s="35">
        <f t="shared" si="160"/>
        <v>0</v>
      </c>
      <c r="K348" s="168"/>
      <c r="L348" s="168"/>
    </row>
    <row r="349" spans="1:12" ht="15">
      <c r="A349" s="50">
        <v>381</v>
      </c>
      <c r="B349" s="79" t="s">
        <v>73</v>
      </c>
      <c r="C349" s="108">
        <f>SUM(C350)</f>
        <v>26400</v>
      </c>
      <c r="D349" s="141">
        <f aca="true" t="shared" si="161" ref="D349:J349">SUM(D350)</f>
        <v>24000</v>
      </c>
      <c r="E349" s="46">
        <f t="shared" si="161"/>
        <v>0</v>
      </c>
      <c r="F349" s="46">
        <f t="shared" si="161"/>
        <v>26400</v>
      </c>
      <c r="G349" s="46">
        <f t="shared" si="161"/>
        <v>0</v>
      </c>
      <c r="H349" s="46">
        <f t="shared" si="161"/>
        <v>0</v>
      </c>
      <c r="I349" s="46">
        <f t="shared" si="161"/>
        <v>0</v>
      </c>
      <c r="J349" s="46">
        <f t="shared" si="161"/>
        <v>0</v>
      </c>
      <c r="K349" s="168"/>
      <c r="L349" s="168"/>
    </row>
    <row r="350" spans="1:12" ht="15">
      <c r="A350" s="89">
        <v>3811901</v>
      </c>
      <c r="B350" s="93" t="s">
        <v>237</v>
      </c>
      <c r="C350" s="110">
        <v>26400</v>
      </c>
      <c r="D350" s="145">
        <v>24000</v>
      </c>
      <c r="E350" s="182"/>
      <c r="F350" s="182">
        <v>26400</v>
      </c>
      <c r="G350" s="184"/>
      <c r="H350" s="184"/>
      <c r="I350" s="184"/>
      <c r="J350" s="184"/>
      <c r="K350" s="168"/>
      <c r="L350" s="168"/>
    </row>
    <row r="351" spans="1:12" ht="27.75" customHeight="1">
      <c r="A351" s="17" t="s">
        <v>238</v>
      </c>
      <c r="B351" s="81"/>
      <c r="C351" s="116">
        <f>SUM(C352)</f>
        <v>4400</v>
      </c>
      <c r="D351" s="141">
        <f aca="true" t="shared" si="162" ref="D351:J351">SUM(D352)</f>
        <v>4400</v>
      </c>
      <c r="E351" s="38">
        <f t="shared" si="162"/>
        <v>0</v>
      </c>
      <c r="F351" s="38">
        <f t="shared" si="162"/>
        <v>4400</v>
      </c>
      <c r="G351" s="38">
        <f t="shared" si="162"/>
        <v>0</v>
      </c>
      <c r="H351" s="38">
        <f t="shared" si="162"/>
        <v>0</v>
      </c>
      <c r="I351" s="38">
        <f t="shared" si="162"/>
        <v>0</v>
      </c>
      <c r="J351" s="38">
        <f t="shared" si="162"/>
        <v>0</v>
      </c>
      <c r="K351" s="168"/>
      <c r="L351" s="168"/>
    </row>
    <row r="352" spans="1:12" ht="25.5" customHeight="1">
      <c r="A352" s="209" t="s">
        <v>239</v>
      </c>
      <c r="B352" s="210"/>
      <c r="C352" s="111">
        <f>SUM(C353)</f>
        <v>4400</v>
      </c>
      <c r="D352" s="141">
        <f aca="true" t="shared" si="163" ref="D352:J352">SUM(D353)</f>
        <v>4400</v>
      </c>
      <c r="E352" s="35">
        <f t="shared" si="163"/>
        <v>0</v>
      </c>
      <c r="F352" s="35">
        <f t="shared" si="163"/>
        <v>4400</v>
      </c>
      <c r="G352" s="35">
        <f t="shared" si="163"/>
        <v>0</v>
      </c>
      <c r="H352" s="35">
        <f t="shared" si="163"/>
        <v>0</v>
      </c>
      <c r="I352" s="35">
        <f t="shared" si="163"/>
        <v>0</v>
      </c>
      <c r="J352" s="35">
        <f t="shared" si="163"/>
        <v>0</v>
      </c>
      <c r="K352" s="168"/>
      <c r="L352" s="168"/>
    </row>
    <row r="353" spans="1:12" ht="15">
      <c r="A353" s="50">
        <v>329</v>
      </c>
      <c r="B353" s="79" t="s">
        <v>49</v>
      </c>
      <c r="C353" s="108">
        <f>SUM(C354)</f>
        <v>4400</v>
      </c>
      <c r="D353" s="141">
        <f aca="true" t="shared" si="164" ref="D353:J353">SUM(D354)</f>
        <v>4400</v>
      </c>
      <c r="E353" s="46">
        <f t="shared" si="164"/>
        <v>0</v>
      </c>
      <c r="F353" s="46">
        <f t="shared" si="164"/>
        <v>4400</v>
      </c>
      <c r="G353" s="46">
        <f t="shared" si="164"/>
        <v>0</v>
      </c>
      <c r="H353" s="46">
        <f t="shared" si="164"/>
        <v>0</v>
      </c>
      <c r="I353" s="46">
        <f t="shared" si="164"/>
        <v>0</v>
      </c>
      <c r="J353" s="46">
        <f t="shared" si="164"/>
        <v>0</v>
      </c>
      <c r="K353" s="168"/>
      <c r="L353" s="168"/>
    </row>
    <row r="354" spans="1:12" ht="16.5" customHeight="1">
      <c r="A354" s="89">
        <v>3299901</v>
      </c>
      <c r="B354" s="93" t="s">
        <v>240</v>
      </c>
      <c r="C354" s="110">
        <v>4400</v>
      </c>
      <c r="D354" s="145">
        <v>4400</v>
      </c>
      <c r="E354" s="182"/>
      <c r="F354" s="182">
        <v>4400</v>
      </c>
      <c r="G354" s="184"/>
      <c r="H354" s="184"/>
      <c r="I354" s="184"/>
      <c r="J354" s="184"/>
      <c r="K354" s="168"/>
      <c r="L354" s="168"/>
    </row>
    <row r="355" spans="1:12" ht="26.25" customHeight="1">
      <c r="A355" s="17" t="s">
        <v>241</v>
      </c>
      <c r="B355" s="81"/>
      <c r="C355" s="116">
        <f>SUM(C356)</f>
        <v>5000</v>
      </c>
      <c r="D355" s="141">
        <f aca="true" t="shared" si="165" ref="D355:J355">SUM(D356)</f>
        <v>3500</v>
      </c>
      <c r="E355" s="38">
        <f t="shared" si="165"/>
        <v>0</v>
      </c>
      <c r="F355" s="38">
        <f t="shared" si="165"/>
        <v>5000</v>
      </c>
      <c r="G355" s="38">
        <f t="shared" si="165"/>
        <v>0</v>
      </c>
      <c r="H355" s="38">
        <f t="shared" si="165"/>
        <v>0</v>
      </c>
      <c r="I355" s="38">
        <f t="shared" si="165"/>
        <v>0</v>
      </c>
      <c r="J355" s="38">
        <f t="shared" si="165"/>
        <v>0</v>
      </c>
      <c r="K355" s="168"/>
      <c r="L355" s="168"/>
    </row>
    <row r="356" spans="1:12" ht="24.75" customHeight="1">
      <c r="A356" s="209" t="s">
        <v>242</v>
      </c>
      <c r="B356" s="210"/>
      <c r="C356" s="111">
        <f>SUM(C357)</f>
        <v>5000</v>
      </c>
      <c r="D356" s="141">
        <f aca="true" t="shared" si="166" ref="D356:J356">SUM(D357)</f>
        <v>3500</v>
      </c>
      <c r="E356" s="35">
        <f t="shared" si="166"/>
        <v>0</v>
      </c>
      <c r="F356" s="35">
        <f t="shared" si="166"/>
        <v>5000</v>
      </c>
      <c r="G356" s="35">
        <f t="shared" si="166"/>
        <v>0</v>
      </c>
      <c r="H356" s="35">
        <f t="shared" si="166"/>
        <v>0</v>
      </c>
      <c r="I356" s="35">
        <f t="shared" si="166"/>
        <v>0</v>
      </c>
      <c r="J356" s="35">
        <f t="shared" si="166"/>
        <v>0</v>
      </c>
      <c r="K356" s="168"/>
      <c r="L356" s="168"/>
    </row>
    <row r="357" spans="1:12" ht="15">
      <c r="A357" s="50">
        <v>329</v>
      </c>
      <c r="B357" s="79" t="s">
        <v>49</v>
      </c>
      <c r="C357" s="108">
        <f>SUM(C358)</f>
        <v>5000</v>
      </c>
      <c r="D357" s="141">
        <f aca="true" t="shared" si="167" ref="D357:J357">SUM(D358)</f>
        <v>3500</v>
      </c>
      <c r="E357" s="46">
        <f t="shared" si="167"/>
        <v>0</v>
      </c>
      <c r="F357" s="46">
        <f t="shared" si="167"/>
        <v>5000</v>
      </c>
      <c r="G357" s="46">
        <f t="shared" si="167"/>
        <v>0</v>
      </c>
      <c r="H357" s="46">
        <f t="shared" si="167"/>
        <v>0</v>
      </c>
      <c r="I357" s="46">
        <f t="shared" si="167"/>
        <v>0</v>
      </c>
      <c r="J357" s="46">
        <f t="shared" si="167"/>
        <v>0</v>
      </c>
      <c r="K357" s="168"/>
      <c r="L357" s="168"/>
    </row>
    <row r="358" spans="1:12" ht="15">
      <c r="A358" s="89">
        <v>3299915</v>
      </c>
      <c r="B358" s="93" t="s">
        <v>243</v>
      </c>
      <c r="C358" s="110">
        <v>5000</v>
      </c>
      <c r="D358" s="145">
        <v>3500</v>
      </c>
      <c r="E358" s="182"/>
      <c r="F358" s="182">
        <v>5000</v>
      </c>
      <c r="G358" s="184"/>
      <c r="H358" s="184"/>
      <c r="I358" s="184"/>
      <c r="J358" s="184"/>
      <c r="K358" s="168"/>
      <c r="L358" s="168"/>
    </row>
    <row r="359" spans="1:12" ht="14.25" customHeight="1">
      <c r="A359" s="17" t="s">
        <v>244</v>
      </c>
      <c r="B359" s="81"/>
      <c r="C359" s="116">
        <f>SUM(C360+C371)</f>
        <v>881700</v>
      </c>
      <c r="D359" s="141" t="e">
        <f aca="true" t="shared" si="168" ref="D359:J359">SUM(D360+D371)</f>
        <v>#REF!</v>
      </c>
      <c r="E359" s="38">
        <f t="shared" si="168"/>
        <v>2420</v>
      </c>
      <c r="F359" s="38">
        <f t="shared" si="168"/>
        <v>167400</v>
      </c>
      <c r="G359" s="38">
        <f t="shared" si="168"/>
        <v>160880</v>
      </c>
      <c r="H359" s="38">
        <f t="shared" si="168"/>
        <v>510900</v>
      </c>
      <c r="I359" s="38">
        <f t="shared" si="168"/>
        <v>40100</v>
      </c>
      <c r="J359" s="38">
        <f t="shared" si="168"/>
        <v>0</v>
      </c>
      <c r="K359" s="168"/>
      <c r="L359" s="168"/>
    </row>
    <row r="360" spans="1:12" ht="28.5" customHeight="1">
      <c r="A360" s="209" t="s">
        <v>245</v>
      </c>
      <c r="B360" s="210"/>
      <c r="C360" s="111">
        <f>SUM(C361+C366+C369)</f>
        <v>31700</v>
      </c>
      <c r="D360" s="141">
        <f aca="true" t="shared" si="169" ref="D360:J360">SUM(D361+D366+D369)</f>
        <v>31000</v>
      </c>
      <c r="E360" s="35">
        <f t="shared" si="169"/>
        <v>2420</v>
      </c>
      <c r="F360" s="35">
        <f t="shared" si="169"/>
        <v>4580</v>
      </c>
      <c r="G360" s="35">
        <f t="shared" si="169"/>
        <v>3000</v>
      </c>
      <c r="H360" s="35">
        <f t="shared" si="169"/>
        <v>21700</v>
      </c>
      <c r="I360" s="35">
        <f t="shared" si="169"/>
        <v>0</v>
      </c>
      <c r="J360" s="35">
        <f t="shared" si="169"/>
        <v>0</v>
      </c>
      <c r="K360" s="168"/>
      <c r="L360" s="168"/>
    </row>
    <row r="361" spans="1:12" ht="15">
      <c r="A361" s="50">
        <v>322</v>
      </c>
      <c r="B361" s="79" t="s">
        <v>21</v>
      </c>
      <c r="C361" s="108">
        <f>SUM(C362:C365)</f>
        <v>21700</v>
      </c>
      <c r="D361" s="141">
        <f aca="true" t="shared" si="170" ref="D361:J361">SUM(D362:D365)</f>
        <v>31000</v>
      </c>
      <c r="E361" s="46">
        <f t="shared" si="170"/>
        <v>0</v>
      </c>
      <c r="F361" s="46">
        <f t="shared" si="170"/>
        <v>0</v>
      </c>
      <c r="G361" s="46">
        <f t="shared" si="170"/>
        <v>0</v>
      </c>
      <c r="H361" s="46">
        <f t="shared" si="170"/>
        <v>21700</v>
      </c>
      <c r="I361" s="46">
        <f t="shared" si="170"/>
        <v>0</v>
      </c>
      <c r="J361" s="46">
        <f t="shared" si="170"/>
        <v>0</v>
      </c>
      <c r="K361" s="168"/>
      <c r="L361" s="168"/>
    </row>
    <row r="362" spans="1:12" ht="15">
      <c r="A362" s="16">
        <v>32231</v>
      </c>
      <c r="B362" s="57" t="s">
        <v>246</v>
      </c>
      <c r="C362" s="109">
        <v>13500</v>
      </c>
      <c r="D362" s="145">
        <v>12000</v>
      </c>
      <c r="E362" s="181"/>
      <c r="F362" s="181"/>
      <c r="G362" s="184"/>
      <c r="H362" s="109">
        <v>13500</v>
      </c>
      <c r="I362" s="184"/>
      <c r="J362" s="184"/>
      <c r="K362" s="168"/>
      <c r="L362" s="168"/>
    </row>
    <row r="363" spans="1:12" ht="15">
      <c r="A363" s="16">
        <v>32233</v>
      </c>
      <c r="B363" s="57" t="s">
        <v>247</v>
      </c>
      <c r="C363" s="109">
        <v>4200</v>
      </c>
      <c r="D363" s="145">
        <v>9000</v>
      </c>
      <c r="E363" s="181"/>
      <c r="F363" s="181"/>
      <c r="G363" s="184"/>
      <c r="H363" s="109">
        <v>4200</v>
      </c>
      <c r="I363" s="184"/>
      <c r="J363" s="184"/>
      <c r="K363" s="168"/>
      <c r="L363" s="168"/>
    </row>
    <row r="364" spans="1:12" ht="30" customHeight="1">
      <c r="A364" s="16">
        <v>32248</v>
      </c>
      <c r="B364" s="106" t="s">
        <v>248</v>
      </c>
      <c r="C364" s="109">
        <v>2000</v>
      </c>
      <c r="D364" s="145">
        <v>2000</v>
      </c>
      <c r="E364" s="181"/>
      <c r="F364" s="181"/>
      <c r="G364" s="184"/>
      <c r="H364" s="109">
        <v>2000</v>
      </c>
      <c r="I364" s="184"/>
      <c r="J364" s="184"/>
      <c r="K364" s="168"/>
      <c r="L364" s="168"/>
    </row>
    <row r="365" spans="1:12" ht="24.75">
      <c r="A365" s="16">
        <v>3225</v>
      </c>
      <c r="B365" s="106" t="s">
        <v>249</v>
      </c>
      <c r="C365" s="109">
        <v>2000</v>
      </c>
      <c r="D365" s="145">
        <v>8000</v>
      </c>
      <c r="E365" s="181"/>
      <c r="F365" s="181"/>
      <c r="G365" s="184"/>
      <c r="H365" s="109">
        <v>2000</v>
      </c>
      <c r="I365" s="184"/>
      <c r="J365" s="184"/>
      <c r="K365" s="168"/>
      <c r="L365" s="168"/>
    </row>
    <row r="366" spans="1:12" ht="15">
      <c r="A366" s="50">
        <v>323</v>
      </c>
      <c r="B366" s="95" t="s">
        <v>33</v>
      </c>
      <c r="C366" s="108">
        <f>SUM(C367:C368)</f>
        <v>3000</v>
      </c>
      <c r="D366" s="141">
        <f aca="true" t="shared" si="171" ref="D366:J366">SUM(D367:D368)</f>
        <v>0</v>
      </c>
      <c r="E366" s="46">
        <f t="shared" si="171"/>
        <v>0</v>
      </c>
      <c r="F366" s="46">
        <f t="shared" si="171"/>
        <v>0</v>
      </c>
      <c r="G366" s="46">
        <f t="shared" si="171"/>
        <v>3000</v>
      </c>
      <c r="H366" s="46">
        <f t="shared" si="171"/>
        <v>0</v>
      </c>
      <c r="I366" s="46">
        <f t="shared" si="171"/>
        <v>0</v>
      </c>
      <c r="J366" s="46">
        <f t="shared" si="171"/>
        <v>0</v>
      </c>
      <c r="K366" s="168"/>
      <c r="L366" s="168"/>
    </row>
    <row r="367" spans="1:12" ht="15">
      <c r="A367" s="16">
        <v>3234101</v>
      </c>
      <c r="B367" s="106" t="s">
        <v>250</v>
      </c>
      <c r="C367" s="109">
        <v>2000</v>
      </c>
      <c r="D367" s="145"/>
      <c r="E367" s="184"/>
      <c r="F367" s="184"/>
      <c r="G367" s="184">
        <v>2000</v>
      </c>
      <c r="H367" s="184"/>
      <c r="I367" s="184"/>
      <c r="J367" s="184"/>
      <c r="K367" s="168"/>
      <c r="L367" s="168"/>
    </row>
    <row r="368" spans="1:12" ht="17.25" customHeight="1">
      <c r="A368" s="16">
        <v>3232100</v>
      </c>
      <c r="B368" s="106" t="s">
        <v>251</v>
      </c>
      <c r="C368" s="109">
        <v>1000</v>
      </c>
      <c r="D368" s="145"/>
      <c r="E368" s="184"/>
      <c r="F368" s="184"/>
      <c r="G368" s="184">
        <v>1000</v>
      </c>
      <c r="H368" s="184"/>
      <c r="I368" s="184"/>
      <c r="J368" s="184"/>
      <c r="K368" s="168"/>
      <c r="L368" s="168"/>
    </row>
    <row r="369" spans="1:12" ht="24.75">
      <c r="A369" s="50">
        <v>329</v>
      </c>
      <c r="B369" s="95" t="s">
        <v>49</v>
      </c>
      <c r="C369" s="108">
        <f>SUM(C370)</f>
        <v>7000</v>
      </c>
      <c r="D369" s="141">
        <f aca="true" t="shared" si="172" ref="D369:J369">SUM(D370)</f>
        <v>0</v>
      </c>
      <c r="E369" s="46">
        <f t="shared" si="172"/>
        <v>2420</v>
      </c>
      <c r="F369" s="46">
        <f t="shared" si="172"/>
        <v>4580</v>
      </c>
      <c r="G369" s="46">
        <f t="shared" si="172"/>
        <v>0</v>
      </c>
      <c r="H369" s="46">
        <f t="shared" si="172"/>
        <v>0</v>
      </c>
      <c r="I369" s="46">
        <f t="shared" si="172"/>
        <v>0</v>
      </c>
      <c r="J369" s="46">
        <f t="shared" si="172"/>
        <v>0</v>
      </c>
      <c r="K369" s="168"/>
      <c r="L369" s="168"/>
    </row>
    <row r="370" spans="1:12" ht="30.75" customHeight="1">
      <c r="A370" s="54">
        <v>3299900</v>
      </c>
      <c r="B370" s="94" t="s">
        <v>252</v>
      </c>
      <c r="C370" s="109">
        <v>7000</v>
      </c>
      <c r="D370" s="145"/>
      <c r="E370" s="184">
        <v>2420</v>
      </c>
      <c r="F370" s="184">
        <v>4580</v>
      </c>
      <c r="G370" s="184"/>
      <c r="H370" s="184"/>
      <c r="I370" s="184"/>
      <c r="J370" s="184"/>
      <c r="K370" s="168"/>
      <c r="L370" s="168"/>
    </row>
    <row r="371" spans="1:12" ht="25.5" customHeight="1">
      <c r="A371" s="243" t="s">
        <v>253</v>
      </c>
      <c r="B371" s="244"/>
      <c r="C371" s="111">
        <f>SUM(C372)</f>
        <v>850000</v>
      </c>
      <c r="D371" s="141" t="e">
        <f>SUM(D372+#REF!)</f>
        <v>#REF!</v>
      </c>
      <c r="E371" s="35">
        <f>SUM(E372)</f>
        <v>0</v>
      </c>
      <c r="F371" s="35">
        <f aca="true" t="shared" si="173" ref="F371:J371">SUM(F372)</f>
        <v>162820</v>
      </c>
      <c r="G371" s="35">
        <f t="shared" si="173"/>
        <v>157880</v>
      </c>
      <c r="H371" s="35">
        <f t="shared" si="173"/>
        <v>489200</v>
      </c>
      <c r="I371" s="35">
        <f t="shared" si="173"/>
        <v>40100</v>
      </c>
      <c r="J371" s="35">
        <f t="shared" si="173"/>
        <v>0</v>
      </c>
      <c r="K371" s="168"/>
      <c r="L371" s="168"/>
    </row>
    <row r="372" spans="1:12" ht="15">
      <c r="A372" s="50">
        <v>421</v>
      </c>
      <c r="B372" s="79" t="s">
        <v>208</v>
      </c>
      <c r="C372" s="108">
        <f>SUM(C373:C375)</f>
        <v>850000</v>
      </c>
      <c r="D372" s="141">
        <f aca="true" t="shared" si="174" ref="D372:J372">SUM(D373:D375)</f>
        <v>0</v>
      </c>
      <c r="E372" s="46">
        <f t="shared" si="174"/>
        <v>0</v>
      </c>
      <c r="F372" s="46">
        <f t="shared" si="174"/>
        <v>162820</v>
      </c>
      <c r="G372" s="46">
        <f t="shared" si="174"/>
        <v>157880</v>
      </c>
      <c r="H372" s="46">
        <f t="shared" si="174"/>
        <v>489200</v>
      </c>
      <c r="I372" s="46">
        <f t="shared" si="174"/>
        <v>40100</v>
      </c>
      <c r="J372" s="46">
        <f t="shared" si="174"/>
        <v>0</v>
      </c>
      <c r="K372" s="168"/>
      <c r="L372" s="168"/>
    </row>
    <row r="373" spans="1:12" ht="15">
      <c r="A373" s="89">
        <v>4214901</v>
      </c>
      <c r="B373" s="93" t="s">
        <v>408</v>
      </c>
      <c r="C373" s="110">
        <v>20000</v>
      </c>
      <c r="D373" s="145"/>
      <c r="E373" s="184"/>
      <c r="F373" s="184">
        <v>20000</v>
      </c>
      <c r="G373" s="184"/>
      <c r="H373" s="184"/>
      <c r="I373" s="184"/>
      <c r="J373" s="184"/>
      <c r="K373" s="168"/>
      <c r="L373" s="168"/>
    </row>
    <row r="374" spans="1:12" ht="15">
      <c r="A374" s="89">
        <v>4214902</v>
      </c>
      <c r="B374" s="93" t="s">
        <v>254</v>
      </c>
      <c r="C374" s="110">
        <v>280000</v>
      </c>
      <c r="D374" s="145"/>
      <c r="E374" s="184"/>
      <c r="F374" s="184"/>
      <c r="G374" s="184"/>
      <c r="H374" s="184">
        <v>280000</v>
      </c>
      <c r="I374" s="184"/>
      <c r="J374" s="184"/>
      <c r="K374" s="168"/>
      <c r="L374" s="168"/>
    </row>
    <row r="375" spans="1:12" ht="15">
      <c r="A375" s="89">
        <v>4214908</v>
      </c>
      <c r="B375" s="93" t="s">
        <v>255</v>
      </c>
      <c r="C375" s="110">
        <v>550000</v>
      </c>
      <c r="D375" s="145"/>
      <c r="E375" s="184"/>
      <c r="F375" s="184">
        <v>142820</v>
      </c>
      <c r="G375" s="184">
        <v>157880</v>
      </c>
      <c r="H375" s="184">
        <v>209200</v>
      </c>
      <c r="I375" s="184">
        <v>40100</v>
      </c>
      <c r="J375" s="184"/>
      <c r="K375" s="168">
        <f>SUM(F371+G371+I371)</f>
        <v>360800</v>
      </c>
      <c r="L375" s="168"/>
    </row>
    <row r="377" spans="1:10" ht="16.5" customHeight="1">
      <c r="A377" s="228" t="s">
        <v>267</v>
      </c>
      <c r="B377" s="228"/>
      <c r="C377" s="228"/>
      <c r="D377" s="228"/>
      <c r="E377" s="228"/>
      <c r="F377" s="228"/>
      <c r="G377" s="228"/>
      <c r="H377" s="228"/>
      <c r="I377" s="228"/>
      <c r="J377" s="228"/>
    </row>
    <row r="378" spans="1:10" ht="27.75" customHeight="1">
      <c r="A378" s="240" t="s">
        <v>389</v>
      </c>
      <c r="B378" s="240"/>
      <c r="C378" s="240"/>
      <c r="D378" s="240"/>
      <c r="E378" s="240"/>
      <c r="F378" s="240"/>
      <c r="G378" s="240"/>
      <c r="H378" s="240"/>
      <c r="I378" s="240"/>
      <c r="J378" s="240"/>
    </row>
    <row r="379" spans="1:10" ht="25.5" customHeight="1">
      <c r="A379" s="241" t="s">
        <v>268</v>
      </c>
      <c r="B379" s="241"/>
      <c r="C379" s="241"/>
      <c r="D379" s="241"/>
      <c r="E379" s="241"/>
      <c r="F379" s="241"/>
      <c r="G379" s="241"/>
      <c r="H379" s="241"/>
      <c r="I379" s="241"/>
      <c r="J379" s="241"/>
    </row>
    <row r="380" spans="1:10" ht="167.25" customHeight="1">
      <c r="A380" s="235" t="s">
        <v>269</v>
      </c>
      <c r="B380" s="235"/>
      <c r="C380" s="235"/>
      <c r="D380" s="235"/>
      <c r="E380" s="235"/>
      <c r="F380" s="235"/>
      <c r="G380" s="235"/>
      <c r="H380" s="235"/>
      <c r="I380" s="235"/>
      <c r="J380" s="235"/>
    </row>
    <row r="381" spans="1:10" ht="31.5" customHeight="1">
      <c r="A381" s="242" t="s">
        <v>270</v>
      </c>
      <c r="B381" s="242"/>
      <c r="C381" s="242"/>
      <c r="D381" s="242"/>
      <c r="E381" s="242"/>
      <c r="F381" s="242"/>
      <c r="G381" s="242"/>
      <c r="H381" s="242"/>
      <c r="I381" s="242"/>
      <c r="J381" s="242"/>
    </row>
    <row r="382" spans="1:10" ht="63.75" customHeight="1">
      <c r="A382" s="235" t="s">
        <v>411</v>
      </c>
      <c r="B382" s="235"/>
      <c r="C382" s="235"/>
      <c r="D382" s="235"/>
      <c r="E382" s="235"/>
      <c r="F382" s="235"/>
      <c r="G382" s="235"/>
      <c r="H382" s="235"/>
      <c r="I382" s="235"/>
      <c r="J382" s="235"/>
    </row>
    <row r="383" spans="1:10" ht="15" customHeight="1">
      <c r="A383" s="228" t="s">
        <v>412</v>
      </c>
      <c r="B383" s="228"/>
      <c r="C383" s="228"/>
      <c r="D383" s="228"/>
      <c r="E383" s="228"/>
      <c r="F383" s="228"/>
      <c r="G383" s="228"/>
      <c r="H383" s="228"/>
      <c r="I383" s="228"/>
      <c r="J383" s="228"/>
    </row>
    <row r="384" spans="1:10" ht="32.25" customHeight="1">
      <c r="A384" s="235" t="s">
        <v>390</v>
      </c>
      <c r="B384" s="235"/>
      <c r="C384" s="235"/>
      <c r="D384" s="235"/>
      <c r="E384" s="235"/>
      <c r="F384" s="235"/>
      <c r="G384" s="235"/>
      <c r="H384" s="235"/>
      <c r="I384" s="235"/>
      <c r="J384" s="235"/>
    </row>
    <row r="386" spans="1:10" ht="15">
      <c r="A386" s="236" t="s">
        <v>271</v>
      </c>
      <c r="B386" s="236"/>
      <c r="C386" s="236"/>
      <c r="D386" s="236"/>
      <c r="E386" s="236"/>
      <c r="F386" s="236"/>
      <c r="G386" s="236"/>
      <c r="H386" s="236"/>
      <c r="I386" s="236"/>
      <c r="J386" s="236"/>
    </row>
    <row r="387" spans="1:10" ht="15">
      <c r="A387" s="236" t="s">
        <v>272</v>
      </c>
      <c r="B387" s="236"/>
      <c r="C387" s="236"/>
      <c r="D387" s="236"/>
      <c r="E387" s="236"/>
      <c r="F387" s="236"/>
      <c r="G387" s="236"/>
      <c r="H387" s="236"/>
      <c r="I387" s="236"/>
      <c r="J387" s="236"/>
    </row>
    <row r="388" spans="1:10" ht="15">
      <c r="A388" s="236" t="s">
        <v>273</v>
      </c>
      <c r="B388" s="236"/>
      <c r="C388" s="236"/>
      <c r="D388" s="236"/>
      <c r="E388" s="236"/>
      <c r="F388" s="236"/>
      <c r="G388" s="236"/>
      <c r="H388" s="236"/>
      <c r="I388" s="236"/>
      <c r="J388" s="236"/>
    </row>
    <row r="389" spans="1:10" ht="15">
      <c r="A389" s="236" t="s">
        <v>274</v>
      </c>
      <c r="B389" s="236"/>
      <c r="C389" s="236"/>
      <c r="D389" s="236"/>
      <c r="E389" s="236"/>
      <c r="F389" s="236"/>
      <c r="G389" s="236"/>
      <c r="H389" s="236"/>
      <c r="I389" s="236"/>
      <c r="J389" s="236"/>
    </row>
    <row r="391" spans="1:10" ht="15">
      <c r="A391" s="238" t="s">
        <v>391</v>
      </c>
      <c r="B391" s="238"/>
      <c r="C391" s="238"/>
      <c r="D391" s="139"/>
      <c r="I391" s="237" t="s">
        <v>275</v>
      </c>
      <c r="J391" s="237"/>
    </row>
    <row r="392" spans="1:10" ht="15">
      <c r="A392" s="238" t="s">
        <v>393</v>
      </c>
      <c r="B392" s="238"/>
      <c r="C392" s="238"/>
      <c r="D392" s="139"/>
      <c r="I392" s="237" t="s">
        <v>276</v>
      </c>
      <c r="J392" s="237"/>
    </row>
    <row r="393" spans="1:10" ht="15">
      <c r="A393" s="239" t="s">
        <v>392</v>
      </c>
      <c r="B393" s="239"/>
      <c r="C393" s="239"/>
      <c r="D393" s="139"/>
      <c r="I393" s="237" t="s">
        <v>277</v>
      </c>
      <c r="J393" s="237"/>
    </row>
    <row r="400" spans="6:9" ht="15">
      <c r="F400" s="233"/>
      <c r="G400" s="233"/>
      <c r="H400" s="233"/>
      <c r="I400" s="233"/>
    </row>
    <row r="401" spans="6:9" ht="15">
      <c r="F401" s="233"/>
      <c r="G401" s="233"/>
      <c r="H401" s="233"/>
      <c r="I401" s="233"/>
    </row>
    <row r="402" spans="6:9" ht="15">
      <c r="F402" s="234"/>
      <c r="G402" s="234"/>
      <c r="H402" s="234"/>
      <c r="I402" s="234"/>
    </row>
  </sheetData>
  <mergeCells count="95">
    <mergeCell ref="A356:B356"/>
    <mergeCell ref="A360:B360"/>
    <mergeCell ref="A371:B371"/>
    <mergeCell ref="A137:B137"/>
    <mergeCell ref="A136:B136"/>
    <mergeCell ref="A308:B308"/>
    <mergeCell ref="A310:B310"/>
    <mergeCell ref="A311:B311"/>
    <mergeCell ref="A317:B317"/>
    <mergeCell ref="A352:B352"/>
    <mergeCell ref="A326:B326"/>
    <mergeCell ref="A328:B328"/>
    <mergeCell ref="A286:B286"/>
    <mergeCell ref="A297:B297"/>
    <mergeCell ref="A301:B301"/>
    <mergeCell ref="A316:B316"/>
    <mergeCell ref="A377:J377"/>
    <mergeCell ref="A378:J378"/>
    <mergeCell ref="A379:J379"/>
    <mergeCell ref="A380:J380"/>
    <mergeCell ref="A383:J383"/>
    <mergeCell ref="A381:J381"/>
    <mergeCell ref="A382:J382"/>
    <mergeCell ref="F400:I400"/>
    <mergeCell ref="F401:I401"/>
    <mergeCell ref="F402:I402"/>
    <mergeCell ref="A384:J384"/>
    <mergeCell ref="A386:J386"/>
    <mergeCell ref="A387:J387"/>
    <mergeCell ref="A388:J388"/>
    <mergeCell ref="A389:J389"/>
    <mergeCell ref="I391:J391"/>
    <mergeCell ref="I392:J392"/>
    <mergeCell ref="I393:J393"/>
    <mergeCell ref="A391:C391"/>
    <mergeCell ref="A392:C392"/>
    <mergeCell ref="A393:C393"/>
    <mergeCell ref="A1:B1"/>
    <mergeCell ref="A2:J2"/>
    <mergeCell ref="A3:J3"/>
    <mergeCell ref="A6:C6"/>
    <mergeCell ref="A5:C5"/>
    <mergeCell ref="E5:J5"/>
    <mergeCell ref="A278:B278"/>
    <mergeCell ref="A280:B280"/>
    <mergeCell ref="A281:B281"/>
    <mergeCell ref="A287:B287"/>
    <mergeCell ref="A288:B288"/>
    <mergeCell ref="A243:B243"/>
    <mergeCell ref="A244:B244"/>
    <mergeCell ref="A251:B251"/>
    <mergeCell ref="A271:B271"/>
    <mergeCell ref="A272:B272"/>
    <mergeCell ref="A206:B206"/>
    <mergeCell ref="A208:B208"/>
    <mergeCell ref="A220:B220"/>
    <mergeCell ref="A221:B221"/>
    <mergeCell ref="A222:B222"/>
    <mergeCell ref="A183:B183"/>
    <mergeCell ref="A184:B184"/>
    <mergeCell ref="A190:B190"/>
    <mergeCell ref="A191:B191"/>
    <mergeCell ref="A205:B205"/>
    <mergeCell ref="A176:B176"/>
    <mergeCell ref="A177:B177"/>
    <mergeCell ref="A180:B180"/>
    <mergeCell ref="A79:B79"/>
    <mergeCell ref="A95:B95"/>
    <mergeCell ref="A92:B92"/>
    <mergeCell ref="A93:B93"/>
    <mergeCell ref="A94:B94"/>
    <mergeCell ref="A98:B98"/>
    <mergeCell ref="A167:B167"/>
    <mergeCell ref="A172:B172"/>
    <mergeCell ref="A65:B65"/>
    <mergeCell ref="A77:B77"/>
    <mergeCell ref="A80:B80"/>
    <mergeCell ref="A83:B83"/>
    <mergeCell ref="A84:B84"/>
    <mergeCell ref="A291:B291"/>
    <mergeCell ref="A292:B292"/>
    <mergeCell ref="A329:B329"/>
    <mergeCell ref="A216:B216"/>
    <mergeCell ref="A99:B99"/>
    <mergeCell ref="A126:B126"/>
    <mergeCell ref="A133:B133"/>
    <mergeCell ref="A140:B140"/>
    <mergeCell ref="A141:B141"/>
    <mergeCell ref="A142:B142"/>
    <mergeCell ref="A143:B143"/>
    <mergeCell ref="A150:B150"/>
    <mergeCell ref="A158:B158"/>
    <mergeCell ref="A160:B160"/>
    <mergeCell ref="A165:B165"/>
    <mergeCell ref="A166:B166"/>
  </mergeCells>
  <printOptions/>
  <pageMargins left="0.03937007874015748" right="0.03937007874015748" top="0.35433070866141736" bottom="0.35433070866141736" header="0.31496062992125984" footer="0.31496062992125984"/>
  <pageSetup fitToHeight="0" fitToWidth="0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"/>
  <sheetViews>
    <sheetView workbookViewId="0" topLeftCell="A94">
      <selection activeCell="K28" sqref="K28"/>
    </sheetView>
  </sheetViews>
  <sheetFormatPr defaultColWidth="9.140625" defaultRowHeight="15"/>
  <cols>
    <col min="1" max="1" width="11.00390625" style="0" customWidth="1"/>
  </cols>
  <sheetData>
    <row r="1" ht="15">
      <c r="A1" t="s">
        <v>292</v>
      </c>
    </row>
    <row r="2" ht="15">
      <c r="A2" s="168">
        <v>251900</v>
      </c>
    </row>
    <row r="3" spans="1:2" ht="15">
      <c r="A3" s="168">
        <v>-1200</v>
      </c>
      <c r="B3" t="s">
        <v>293</v>
      </c>
    </row>
    <row r="4" spans="1:2" ht="15">
      <c r="A4" s="168">
        <v>-1600</v>
      </c>
      <c r="B4" t="s">
        <v>294</v>
      </c>
    </row>
    <row r="5" spans="1:2" ht="15">
      <c r="A5" s="168">
        <v>-9400</v>
      </c>
      <c r="B5" t="s">
        <v>295</v>
      </c>
    </row>
    <row r="6" spans="1:2" ht="15">
      <c r="A6" s="168">
        <v>-95000</v>
      </c>
      <c r="B6" t="s">
        <v>296</v>
      </c>
    </row>
    <row r="7" spans="1:2" ht="15">
      <c r="A7" s="168">
        <v>-12000</v>
      </c>
      <c r="B7" t="s">
        <v>297</v>
      </c>
    </row>
    <row r="8" spans="1:2" ht="15">
      <c r="A8" s="168">
        <v>-40000</v>
      </c>
      <c r="B8" t="s">
        <v>298</v>
      </c>
    </row>
    <row r="9" spans="1:2" ht="15">
      <c r="A9" s="168">
        <v>-8000</v>
      </c>
      <c r="B9" t="s">
        <v>299</v>
      </c>
    </row>
    <row r="10" spans="1:2" ht="15">
      <c r="A10" s="168">
        <v>-1500</v>
      </c>
      <c r="B10" t="s">
        <v>300</v>
      </c>
    </row>
    <row r="11" spans="1:2" ht="15">
      <c r="A11" s="168">
        <v>-9000</v>
      </c>
      <c r="B11" t="s">
        <v>301</v>
      </c>
    </row>
    <row r="12" spans="1:2" ht="15">
      <c r="A12" s="168">
        <v>-3800</v>
      </c>
      <c r="B12" t="s">
        <v>302</v>
      </c>
    </row>
    <row r="13" spans="1:2" ht="15">
      <c r="A13" s="168">
        <v>-10500</v>
      </c>
      <c r="B13" t="s">
        <v>303</v>
      </c>
    </row>
    <row r="14" spans="1:2" ht="15">
      <c r="A14" s="168">
        <v>-12000</v>
      </c>
      <c r="B14" t="s">
        <v>304</v>
      </c>
    </row>
    <row r="15" spans="1:2" ht="15">
      <c r="A15" s="168">
        <v>-2000</v>
      </c>
      <c r="B15" t="s">
        <v>305</v>
      </c>
    </row>
    <row r="16" spans="1:2" ht="15">
      <c r="A16" s="168">
        <v>-12000</v>
      </c>
      <c r="B16" t="s">
        <v>306</v>
      </c>
    </row>
    <row r="17" spans="1:2" ht="15">
      <c r="A17" s="168">
        <v>-12000</v>
      </c>
      <c r="B17" t="s">
        <v>307</v>
      </c>
    </row>
    <row r="18" spans="1:2" ht="15">
      <c r="A18" s="168">
        <v>-12400</v>
      </c>
      <c r="B18" t="s">
        <v>308</v>
      </c>
    </row>
    <row r="19" spans="1:2" ht="15">
      <c r="A19" s="168">
        <v>-8500</v>
      </c>
      <c r="B19" t="s">
        <v>309</v>
      </c>
    </row>
    <row r="20" spans="1:2" ht="15">
      <c r="A20" s="168">
        <v>-1000</v>
      </c>
      <c r="B20" t="s">
        <v>310</v>
      </c>
    </row>
    <row r="21" ht="15">
      <c r="A21" s="168">
        <f>SUM(A2:A20)</f>
        <v>0</v>
      </c>
    </row>
    <row r="22" ht="15">
      <c r="A22" s="168"/>
    </row>
    <row r="23" ht="15">
      <c r="A23" s="168"/>
    </row>
    <row r="24" ht="15">
      <c r="A24" s="168" t="s">
        <v>312</v>
      </c>
    </row>
    <row r="25" ht="15">
      <c r="A25" s="168">
        <v>60000</v>
      </c>
    </row>
    <row r="26" spans="1:2" ht="15">
      <c r="A26" s="168">
        <v>-1000</v>
      </c>
      <c r="B26" t="s">
        <v>313</v>
      </c>
    </row>
    <row r="27" spans="1:2" ht="15">
      <c r="A27" s="168">
        <v>-6000</v>
      </c>
      <c r="B27" t="s">
        <v>314</v>
      </c>
    </row>
    <row r="28" spans="1:2" ht="15">
      <c r="A28" s="168">
        <v>-4000</v>
      </c>
      <c r="B28" t="s">
        <v>315</v>
      </c>
    </row>
    <row r="29" spans="1:2" ht="15">
      <c r="A29" s="168">
        <v>-2000</v>
      </c>
      <c r="B29" t="s">
        <v>316</v>
      </c>
    </row>
    <row r="30" spans="1:2" ht="15">
      <c r="A30" s="168">
        <v>-6000</v>
      </c>
      <c r="B30" t="s">
        <v>317</v>
      </c>
    </row>
    <row r="31" spans="1:2" ht="15">
      <c r="A31" s="168">
        <v>-2000</v>
      </c>
      <c r="B31" t="s">
        <v>318</v>
      </c>
    </row>
    <row r="32" spans="1:2" ht="15">
      <c r="A32" s="168"/>
      <c r="B32" t="s">
        <v>319</v>
      </c>
    </row>
    <row r="33" spans="1:2" ht="15">
      <c r="A33" s="168">
        <v>-18000</v>
      </c>
      <c r="B33" t="s">
        <v>320</v>
      </c>
    </row>
    <row r="34" spans="1:2" ht="15">
      <c r="A34" s="168">
        <v>-15000</v>
      </c>
      <c r="B34" t="s">
        <v>321</v>
      </c>
    </row>
    <row r="35" spans="1:2" ht="15">
      <c r="A35" s="168">
        <v>-1000</v>
      </c>
      <c r="B35" t="s">
        <v>322</v>
      </c>
    </row>
    <row r="36" spans="1:2" ht="15">
      <c r="A36" s="168">
        <v>-2000</v>
      </c>
      <c r="B36" t="s">
        <v>323</v>
      </c>
    </row>
    <row r="37" spans="1:2" ht="15">
      <c r="A37" s="168">
        <v>-3000</v>
      </c>
      <c r="B37" t="s">
        <v>324</v>
      </c>
    </row>
    <row r="38" ht="15">
      <c r="A38" s="168">
        <f>SUM(A25:A37)</f>
        <v>0</v>
      </c>
    </row>
    <row r="39" ht="15">
      <c r="A39" s="168"/>
    </row>
    <row r="40" ht="15">
      <c r="A40" s="168" t="s">
        <v>327</v>
      </c>
    </row>
    <row r="41" ht="15">
      <c r="A41" s="168">
        <v>15000</v>
      </c>
    </row>
    <row r="42" spans="1:2" ht="15">
      <c r="A42" s="168">
        <v>-400</v>
      </c>
      <c r="B42" t="s">
        <v>328</v>
      </c>
    </row>
    <row r="43" spans="1:2" ht="15">
      <c r="A43" s="168">
        <v>-600</v>
      </c>
      <c r="B43" t="s">
        <v>329</v>
      </c>
    </row>
    <row r="44" spans="1:2" ht="15">
      <c r="A44" s="168">
        <v>-10000</v>
      </c>
      <c r="B44" t="s">
        <v>330</v>
      </c>
    </row>
    <row r="45" spans="1:2" ht="15">
      <c r="A45" s="168">
        <v>-4000</v>
      </c>
      <c r="B45" t="s">
        <v>331</v>
      </c>
    </row>
    <row r="46" spans="1:2" ht="15">
      <c r="A46" s="168">
        <v>0</v>
      </c>
      <c r="B46" t="s">
        <v>332</v>
      </c>
    </row>
    <row r="47" ht="15">
      <c r="A47" s="168">
        <f>SUM(A41:A46)</f>
        <v>0</v>
      </c>
    </row>
    <row r="48" ht="15">
      <c r="A48" s="168"/>
    </row>
    <row r="49" ht="15">
      <c r="A49" s="168"/>
    </row>
    <row r="50" ht="15">
      <c r="A50" s="168"/>
    </row>
    <row r="51" ht="15">
      <c r="A51" s="168"/>
    </row>
    <row r="52" ht="15">
      <c r="A52" s="168" t="s">
        <v>334</v>
      </c>
    </row>
    <row r="53" ht="15">
      <c r="A53" s="168">
        <v>22000</v>
      </c>
    </row>
    <row r="54" spans="1:2" ht="15">
      <c r="A54" s="168">
        <v>-700</v>
      </c>
      <c r="B54" t="s">
        <v>335</v>
      </c>
    </row>
    <row r="55" spans="1:2" ht="15">
      <c r="A55" s="168">
        <v>-2700</v>
      </c>
      <c r="B55" t="s">
        <v>336</v>
      </c>
    </row>
    <row r="56" spans="1:2" ht="15">
      <c r="A56" s="168">
        <v>-12600</v>
      </c>
      <c r="B56" t="s">
        <v>337</v>
      </c>
    </row>
    <row r="57" spans="1:2" ht="15">
      <c r="A57" s="168">
        <v>-6000</v>
      </c>
      <c r="B57" t="s">
        <v>338</v>
      </c>
    </row>
    <row r="58" ht="15">
      <c r="A58" s="168">
        <f>SUM(A53:A57)</f>
        <v>0</v>
      </c>
    </row>
    <row r="59" ht="15">
      <c r="A59" s="168"/>
    </row>
    <row r="60" ht="15">
      <c r="A60" s="168" t="s">
        <v>339</v>
      </c>
    </row>
    <row r="61" ht="15">
      <c r="A61" s="168">
        <v>80000</v>
      </c>
    </row>
    <row r="62" spans="1:2" ht="15">
      <c r="A62" s="168">
        <v>-7500</v>
      </c>
      <c r="B62" t="s">
        <v>340</v>
      </c>
    </row>
    <row r="63" spans="1:2" ht="15">
      <c r="A63" s="168">
        <v>-12000</v>
      </c>
      <c r="B63" t="s">
        <v>341</v>
      </c>
    </row>
    <row r="64" spans="1:2" ht="15">
      <c r="A64" s="168">
        <v>-500</v>
      </c>
      <c r="B64" t="s">
        <v>342</v>
      </c>
    </row>
    <row r="65" spans="1:2" ht="15">
      <c r="A65" s="168">
        <v>-28500</v>
      </c>
      <c r="B65" t="s">
        <v>343</v>
      </c>
    </row>
    <row r="66" spans="1:2" ht="15">
      <c r="A66" s="168">
        <v>-3500</v>
      </c>
      <c r="B66" t="s">
        <v>344</v>
      </c>
    </row>
    <row r="67" spans="1:2" ht="15">
      <c r="A67" s="168">
        <v>-3000</v>
      </c>
      <c r="B67" t="s">
        <v>345</v>
      </c>
    </row>
    <row r="68" spans="1:2" ht="15">
      <c r="A68" s="168">
        <v>-15000</v>
      </c>
      <c r="B68" t="s">
        <v>321</v>
      </c>
    </row>
    <row r="69" spans="1:2" ht="15">
      <c r="A69" s="168">
        <v>-10000</v>
      </c>
      <c r="B69" t="s">
        <v>296</v>
      </c>
    </row>
    <row r="70" ht="15">
      <c r="A70" s="168">
        <f>SUM(A61:A69)</f>
        <v>0</v>
      </c>
    </row>
    <row r="71" ht="15">
      <c r="A71" s="168"/>
    </row>
    <row r="72" ht="15">
      <c r="A72" s="168" t="s">
        <v>346</v>
      </c>
    </row>
    <row r="73" ht="15">
      <c r="A73" s="168">
        <v>7000</v>
      </c>
    </row>
    <row r="74" spans="1:2" ht="15">
      <c r="A74" s="168">
        <v>-1300</v>
      </c>
      <c r="B74" t="s">
        <v>347</v>
      </c>
    </row>
    <row r="75" spans="1:2" ht="15">
      <c r="A75" s="168">
        <v>-1700</v>
      </c>
      <c r="B75" t="s">
        <v>348</v>
      </c>
    </row>
    <row r="76" spans="1:2" ht="15">
      <c r="A76" s="168">
        <v>-4000</v>
      </c>
      <c r="B76" t="s">
        <v>349</v>
      </c>
    </row>
    <row r="77" ht="15">
      <c r="A77" s="168">
        <f>SUM(A73:A76)</f>
        <v>0</v>
      </c>
    </row>
    <row r="78" ht="15">
      <c r="A78" s="168"/>
    </row>
    <row r="79" ht="15">
      <c r="A79" s="168" t="s">
        <v>350</v>
      </c>
    </row>
    <row r="80" ht="15">
      <c r="A80" s="168">
        <v>65000</v>
      </c>
    </row>
    <row r="81" spans="1:2" ht="15">
      <c r="A81" s="168">
        <v>-3000</v>
      </c>
      <c r="B81" t="s">
        <v>351</v>
      </c>
    </row>
    <row r="82" spans="1:2" ht="15">
      <c r="A82" s="168">
        <v>-4000</v>
      </c>
      <c r="B82" t="s">
        <v>352</v>
      </c>
    </row>
    <row r="83" spans="1:2" ht="15">
      <c r="A83" s="168">
        <v>-5000</v>
      </c>
      <c r="B83" t="s">
        <v>353</v>
      </c>
    </row>
    <row r="84" spans="1:2" ht="15">
      <c r="A84" s="168">
        <v>-1050</v>
      </c>
      <c r="B84" t="s">
        <v>354</v>
      </c>
    </row>
    <row r="85" spans="1:2" ht="15">
      <c r="A85" s="168">
        <v>-39950</v>
      </c>
      <c r="B85" t="s">
        <v>355</v>
      </c>
    </row>
    <row r="86" spans="1:2" ht="15">
      <c r="A86" s="168">
        <v>-12000</v>
      </c>
      <c r="B86" t="s">
        <v>357</v>
      </c>
    </row>
    <row r="87" ht="15">
      <c r="A87" s="168">
        <f>SUM(A80:A86)</f>
        <v>0</v>
      </c>
    </row>
    <row r="88" ht="15">
      <c r="A88" s="168"/>
    </row>
    <row r="89" ht="15">
      <c r="A89" s="168" t="s">
        <v>358</v>
      </c>
    </row>
    <row r="90" ht="15">
      <c r="A90" s="168">
        <v>13000</v>
      </c>
    </row>
    <row r="91" spans="1:2" ht="15">
      <c r="A91" s="168">
        <v>-100</v>
      </c>
      <c r="B91" t="s">
        <v>359</v>
      </c>
    </row>
    <row r="92" spans="1:2" ht="15">
      <c r="A92" s="168">
        <v>-3000</v>
      </c>
      <c r="B92" t="s">
        <v>360</v>
      </c>
    </row>
    <row r="93" spans="1:2" ht="15">
      <c r="A93" s="168">
        <v>-1900</v>
      </c>
      <c r="B93" t="s">
        <v>361</v>
      </c>
    </row>
    <row r="94" spans="1:2" ht="15">
      <c r="A94" s="168">
        <v>-8000</v>
      </c>
      <c r="B94" t="s">
        <v>362</v>
      </c>
    </row>
    <row r="95" ht="15">
      <c r="A95" s="168">
        <f>SUM(A90:A94)</f>
        <v>0</v>
      </c>
    </row>
    <row r="96" ht="15">
      <c r="A96" s="168"/>
    </row>
    <row r="97" ht="15">
      <c r="A97" s="168" t="s">
        <v>363</v>
      </c>
    </row>
    <row r="98" ht="15">
      <c r="A98" s="168">
        <v>13000</v>
      </c>
    </row>
    <row r="99" spans="1:2" ht="15">
      <c r="A99" s="168">
        <v>-1500</v>
      </c>
      <c r="B99" t="s">
        <v>364</v>
      </c>
    </row>
    <row r="100" spans="1:2" ht="15">
      <c r="A100" s="168">
        <v>-5000</v>
      </c>
      <c r="B100" t="s">
        <v>365</v>
      </c>
    </row>
    <row r="101" spans="1:2" ht="15">
      <c r="A101" s="168">
        <v>-6500</v>
      </c>
      <c r="B101" t="s">
        <v>366</v>
      </c>
    </row>
    <row r="102" ht="15">
      <c r="A102" s="168">
        <f>SUM(A98:A101)</f>
        <v>0</v>
      </c>
    </row>
    <row r="103" ht="15">
      <c r="A103" s="168"/>
    </row>
    <row r="104" ht="15">
      <c r="A104" s="168" t="s">
        <v>368</v>
      </c>
    </row>
    <row r="105" ht="15">
      <c r="A105" s="168">
        <v>42000</v>
      </c>
    </row>
    <row r="106" spans="1:2" ht="15">
      <c r="A106" s="168">
        <v>-15000</v>
      </c>
      <c r="B106" t="s">
        <v>369</v>
      </c>
    </row>
    <row r="107" spans="1:2" ht="15">
      <c r="A107" s="168">
        <v>-1920</v>
      </c>
      <c r="B107" t="s">
        <v>370</v>
      </c>
    </row>
    <row r="108" spans="1:2" ht="15">
      <c r="A108" s="168">
        <v>-750</v>
      </c>
      <c r="B108" t="s">
        <v>371</v>
      </c>
    </row>
    <row r="109" spans="1:2" ht="15">
      <c r="A109" s="168">
        <v>-1300</v>
      </c>
      <c r="B109" t="s">
        <v>372</v>
      </c>
    </row>
    <row r="110" spans="1:2" ht="15">
      <c r="A110" s="168">
        <v>-800</v>
      </c>
      <c r="B110" t="s">
        <v>373</v>
      </c>
    </row>
    <row r="111" spans="1:2" ht="15">
      <c r="A111" s="168">
        <v>-1200</v>
      </c>
      <c r="B111" t="s">
        <v>374</v>
      </c>
    </row>
    <row r="112" spans="1:2" ht="15">
      <c r="A112" s="168">
        <v>-400</v>
      </c>
      <c r="B112" t="s">
        <v>376</v>
      </c>
    </row>
    <row r="113" spans="1:2" ht="15">
      <c r="A113" s="168">
        <v>-4500</v>
      </c>
      <c r="B113" t="s">
        <v>375</v>
      </c>
    </row>
    <row r="114" spans="1:2" ht="15">
      <c r="A114" s="168">
        <v>-2000</v>
      </c>
      <c r="B114" t="s">
        <v>377</v>
      </c>
    </row>
    <row r="115" spans="1:2" ht="15">
      <c r="A115" s="168">
        <v>-14130</v>
      </c>
      <c r="B115" t="s">
        <v>356</v>
      </c>
    </row>
    <row r="116" ht="15">
      <c r="A116" s="168">
        <f>SUM(A105:A115)</f>
        <v>0</v>
      </c>
    </row>
    <row r="117" ht="15">
      <c r="A117" s="168"/>
    </row>
    <row r="118" ht="15">
      <c r="A118" s="168" t="s">
        <v>378</v>
      </c>
    </row>
    <row r="119" ht="15">
      <c r="A119" s="168">
        <v>28000</v>
      </c>
    </row>
    <row r="120" spans="1:2" ht="15">
      <c r="A120" s="168">
        <v>-5560</v>
      </c>
      <c r="B120" t="s">
        <v>379</v>
      </c>
    </row>
    <row r="121" spans="1:2" ht="15">
      <c r="A121" s="168">
        <v>-7860</v>
      </c>
      <c r="B121" t="s">
        <v>380</v>
      </c>
    </row>
    <row r="122" spans="1:2" ht="15">
      <c r="A122" s="168">
        <v>-14580</v>
      </c>
      <c r="B122" t="s">
        <v>381</v>
      </c>
    </row>
    <row r="123" ht="15">
      <c r="A123" s="168">
        <f>SUM(A119:A122)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2016-02-09T08:30:48Z</cp:lastPrinted>
  <dcterms:created xsi:type="dcterms:W3CDTF">2014-12-15T10:40:45Z</dcterms:created>
  <dcterms:modified xsi:type="dcterms:W3CDTF">2016-09-19T11:12:17Z</dcterms:modified>
  <cp:category/>
  <cp:version/>
  <cp:contentType/>
  <cp:contentStatus/>
</cp:coreProperties>
</file>